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
    </mc:Choice>
  </mc:AlternateContent>
  <bookViews>
    <workbookView xWindow="0" yWindow="0" windowWidth="28770" windowHeight="12210"/>
  </bookViews>
  <sheets>
    <sheet name="1091231車輛公開表件" sheetId="4" r:id="rId1"/>
  </sheets>
  <definedNames>
    <definedName name="_xlnm.Print_Titles" localSheetId="0">'1091231車輛公開表件'!$1:$6</definedName>
  </definedNames>
  <calcPr calcId="162913"/>
</workbook>
</file>

<file path=xl/calcChain.xml><?xml version="1.0" encoding="utf-8"?>
<calcChain xmlns="http://schemas.openxmlformats.org/spreadsheetml/2006/main">
  <c r="I26" i="4" l="1"/>
  <c r="I34" i="4"/>
  <c r="J26" i="4" l="1"/>
  <c r="J34" i="4"/>
  <c r="H7" i="4" l="1"/>
  <c r="F7" i="4" l="1"/>
  <c r="G7" i="4"/>
  <c r="C50" i="4" l="1"/>
  <c r="B50" i="4" s="1"/>
  <c r="B43" i="4"/>
  <c r="B44" i="4"/>
  <c r="B46" i="4"/>
  <c r="B47" i="4"/>
  <c r="B48" i="4"/>
  <c r="B49" i="4"/>
  <c r="B42" i="4"/>
  <c r="C25" i="4"/>
  <c r="C24" i="4"/>
  <c r="B12" i="4"/>
  <c r="B11" i="4"/>
  <c r="B13" i="4"/>
  <c r="B15" i="4"/>
  <c r="B16" i="4"/>
  <c r="B17" i="4"/>
  <c r="B10" i="4"/>
  <c r="K19" i="4" l="1"/>
  <c r="N20" i="4"/>
  <c r="N19" i="4"/>
  <c r="Q42" i="4"/>
  <c r="P42" i="4" s="1"/>
  <c r="O42" i="4" s="1"/>
  <c r="N42" i="4" s="1"/>
  <c r="M42" i="4" s="1"/>
  <c r="L42" i="4" s="1"/>
  <c r="Q43" i="4"/>
  <c r="P43" i="4" s="1"/>
  <c r="O43" i="4" s="1"/>
  <c r="N43" i="4" s="1"/>
  <c r="M43" i="4" s="1"/>
  <c r="L43" i="4" s="1"/>
  <c r="Q44" i="4"/>
  <c r="P44" i="4" s="1"/>
  <c r="O44" i="4" s="1"/>
  <c r="N44" i="4" s="1"/>
  <c r="M44" i="4" s="1"/>
  <c r="L44" i="4" s="1"/>
  <c r="Q45" i="4"/>
  <c r="P45" i="4" s="1"/>
  <c r="O45" i="4" s="1"/>
  <c r="N45" i="4" s="1"/>
  <c r="M45" i="4" s="1"/>
  <c r="L45" i="4" s="1"/>
  <c r="Q46" i="4"/>
  <c r="P46" i="4" s="1"/>
  <c r="O46" i="4" s="1"/>
  <c r="N46" i="4" s="1"/>
  <c r="M46" i="4" s="1"/>
  <c r="L46" i="4" s="1"/>
  <c r="Q47" i="4"/>
  <c r="P47" i="4" s="1"/>
  <c r="O47" i="4" s="1"/>
  <c r="N47" i="4" s="1"/>
  <c r="M47" i="4" s="1"/>
  <c r="L47" i="4" s="1"/>
  <c r="Q48" i="4"/>
  <c r="P48" i="4" s="1"/>
  <c r="O48" i="4" s="1"/>
  <c r="N48" i="4" s="1"/>
  <c r="M48" i="4" s="1"/>
  <c r="L48" i="4" s="1"/>
  <c r="Q49" i="4"/>
  <c r="P49" i="4" s="1"/>
  <c r="O49" i="4" s="1"/>
  <c r="N49" i="4" s="1"/>
  <c r="M49" i="4" s="1"/>
  <c r="L49" i="4" s="1"/>
  <c r="Q27" i="4"/>
  <c r="P27" i="4" s="1"/>
  <c r="O27" i="4" s="1"/>
  <c r="N27" i="4" s="1"/>
  <c r="M27" i="4" s="1"/>
  <c r="L27" i="4" s="1"/>
  <c r="P28" i="4"/>
  <c r="O28" i="4" s="1"/>
  <c r="N28" i="4" s="1"/>
  <c r="M28" i="4" s="1"/>
  <c r="L28" i="4" s="1"/>
  <c r="Q28" i="4"/>
  <c r="Q29" i="4"/>
  <c r="P29" i="4" s="1"/>
  <c r="O29" i="4" s="1"/>
  <c r="N29" i="4" s="1"/>
  <c r="M29" i="4" s="1"/>
  <c r="L29" i="4" s="1"/>
  <c r="P30" i="4"/>
  <c r="O30" i="4" s="1"/>
  <c r="N30" i="4" s="1"/>
  <c r="M30" i="4" s="1"/>
  <c r="L30" i="4" s="1"/>
  <c r="Q30" i="4"/>
  <c r="Q31" i="4"/>
  <c r="P31" i="4" s="1"/>
  <c r="O31" i="4" s="1"/>
  <c r="N31" i="4" s="1"/>
  <c r="M31" i="4" s="1"/>
  <c r="L31" i="4" s="1"/>
  <c r="P32" i="4"/>
  <c r="O32" i="4" s="1"/>
  <c r="N32" i="4" s="1"/>
  <c r="M32" i="4" s="1"/>
  <c r="L32" i="4" s="1"/>
  <c r="Q32" i="4"/>
  <c r="Q33" i="4"/>
  <c r="P33" i="4" s="1"/>
  <c r="O33" i="4" s="1"/>
  <c r="N33" i="4" s="1"/>
  <c r="M33" i="4" s="1"/>
  <c r="L33" i="4" s="1"/>
  <c r="Q19" i="4"/>
  <c r="P19" i="4" s="1"/>
  <c r="O19" i="4" s="1"/>
  <c r="Q20" i="4"/>
  <c r="P20" i="4" s="1"/>
  <c r="O20" i="4" s="1"/>
  <c r="Q21" i="4"/>
  <c r="P21" i="4" s="1"/>
  <c r="O21" i="4" s="1"/>
  <c r="N21" i="4" s="1"/>
  <c r="M21" i="4" s="1"/>
  <c r="L21" i="4" s="1"/>
  <c r="Q22" i="4"/>
  <c r="P22" i="4" s="1"/>
  <c r="O22" i="4" s="1"/>
  <c r="N22" i="4" s="1"/>
  <c r="M22" i="4" s="1"/>
  <c r="L22" i="4" s="1"/>
  <c r="Q23" i="4"/>
  <c r="P23" i="4" s="1"/>
  <c r="O23" i="4" s="1"/>
  <c r="N23" i="4" s="1"/>
  <c r="M23" i="4" s="1"/>
  <c r="L23" i="4" s="1"/>
  <c r="Q24" i="4"/>
  <c r="P24" i="4" s="1"/>
  <c r="O24" i="4" s="1"/>
  <c r="N24" i="4" s="1"/>
  <c r="M24" i="4" s="1"/>
  <c r="L24" i="4" s="1"/>
  <c r="Q25" i="4"/>
  <c r="P25" i="4" s="1"/>
  <c r="O25" i="4" s="1"/>
  <c r="N25" i="4" s="1"/>
  <c r="M25" i="4" s="1"/>
  <c r="L25" i="4" s="1"/>
  <c r="M20" i="4" l="1"/>
  <c r="L20" i="4" s="1"/>
  <c r="M19" i="4"/>
  <c r="L19" i="4" s="1"/>
  <c r="C43" i="4" l="1"/>
  <c r="C44" i="4"/>
  <c r="C45" i="4"/>
  <c r="B45" i="4" s="1"/>
  <c r="C46" i="4"/>
  <c r="C47" i="4"/>
  <c r="C49" i="4"/>
  <c r="C42" i="4"/>
  <c r="C36" i="4" l="1"/>
  <c r="B36" i="4" s="1"/>
  <c r="C37" i="4"/>
  <c r="B37" i="4" s="1"/>
  <c r="C38" i="4"/>
  <c r="B38" i="4" s="1"/>
  <c r="C39" i="4"/>
  <c r="B39" i="4" s="1"/>
  <c r="C40" i="4"/>
  <c r="B40" i="4" s="1"/>
  <c r="B28" i="4" l="1"/>
  <c r="C21" i="4" l="1"/>
  <c r="B21" i="4" s="1"/>
  <c r="C22" i="4"/>
  <c r="C23" i="4"/>
  <c r="C11" i="4" l="1"/>
  <c r="C15" i="4"/>
  <c r="C16" i="4"/>
  <c r="C17" i="4"/>
  <c r="C35" i="4" l="1"/>
  <c r="B35" i="4" s="1"/>
  <c r="K11" i="4" l="1"/>
  <c r="K51" i="4" l="1"/>
  <c r="C51" i="4"/>
  <c r="K48" i="4" l="1"/>
  <c r="K25" i="4" l="1"/>
  <c r="B25" i="4" s="1"/>
  <c r="K46" i="4" l="1"/>
  <c r="K42" i="4" l="1"/>
  <c r="K44" i="4" l="1"/>
  <c r="K21" i="4" l="1"/>
  <c r="K24" i="4" l="1"/>
  <c r="B24" i="4" s="1"/>
  <c r="K50" i="4" l="1"/>
  <c r="K49" i="4" l="1"/>
  <c r="K47" i="4"/>
  <c r="K45" i="4"/>
  <c r="K43" i="4"/>
  <c r="Q41" i="4"/>
  <c r="P41" i="4"/>
  <c r="O41" i="4"/>
  <c r="N41" i="4"/>
  <c r="M41" i="4"/>
  <c r="L41" i="4"/>
  <c r="J41" i="4"/>
  <c r="I41" i="4"/>
  <c r="H41" i="4"/>
  <c r="F41" i="4"/>
  <c r="E41" i="4"/>
  <c r="D41" i="4"/>
  <c r="K34" i="4"/>
  <c r="Q34" i="4"/>
  <c r="P34" i="4"/>
  <c r="O34" i="4"/>
  <c r="N34" i="4"/>
  <c r="M34" i="4"/>
  <c r="L34" i="4"/>
  <c r="H34" i="4"/>
  <c r="G34" i="4"/>
  <c r="F34" i="4"/>
  <c r="E34" i="4"/>
  <c r="D34" i="4"/>
  <c r="K33" i="4"/>
  <c r="C33" i="4"/>
  <c r="K32" i="4"/>
  <c r="C32" i="4"/>
  <c r="B32" i="4" s="1"/>
  <c r="K31" i="4"/>
  <c r="C31" i="4"/>
  <c r="B31" i="4" s="1"/>
  <c r="K30" i="4"/>
  <c r="C30" i="4"/>
  <c r="K29" i="4"/>
  <c r="C29" i="4"/>
  <c r="B29" i="4" s="1"/>
  <c r="K28" i="4"/>
  <c r="K27" i="4"/>
  <c r="C27" i="4"/>
  <c r="Q26" i="4"/>
  <c r="P26" i="4"/>
  <c r="O26" i="4"/>
  <c r="N26" i="4"/>
  <c r="M26" i="4"/>
  <c r="L26" i="4"/>
  <c r="H26" i="4"/>
  <c r="G26" i="4"/>
  <c r="F26" i="4"/>
  <c r="E26" i="4"/>
  <c r="D26" i="4"/>
  <c r="K23" i="4"/>
  <c r="B23" i="4" s="1"/>
  <c r="K22" i="4"/>
  <c r="K20" i="4"/>
  <c r="G20" i="4" s="1"/>
  <c r="C20" i="4" s="1"/>
  <c r="B20" i="4" s="1"/>
  <c r="G19" i="4"/>
  <c r="C19" i="4" s="1"/>
  <c r="B19" i="4" s="1"/>
  <c r="Q18" i="4"/>
  <c r="P18" i="4"/>
  <c r="O18" i="4"/>
  <c r="N18" i="4"/>
  <c r="M18" i="4"/>
  <c r="L18" i="4"/>
  <c r="J18" i="4"/>
  <c r="I18" i="4"/>
  <c r="I7" i="4" s="1"/>
  <c r="H18" i="4"/>
  <c r="F18" i="4"/>
  <c r="E18" i="4"/>
  <c r="D18" i="4"/>
  <c r="K17" i="4"/>
  <c r="K16" i="4"/>
  <c r="K15" i="4"/>
  <c r="K13" i="4"/>
  <c r="K12" i="4"/>
  <c r="K10" i="4"/>
  <c r="K9" i="4"/>
  <c r="C9" i="4"/>
  <c r="C8" i="4" s="1"/>
  <c r="C7" i="4" s="1"/>
  <c r="Q8" i="4"/>
  <c r="P8" i="4"/>
  <c r="O8" i="4"/>
  <c r="N8" i="4"/>
  <c r="M8" i="4"/>
  <c r="L8" i="4"/>
  <c r="J8" i="4"/>
  <c r="I8" i="4"/>
  <c r="H8" i="4"/>
  <c r="F8" i="4"/>
  <c r="E8" i="4"/>
  <c r="D8" i="4"/>
  <c r="D7" i="4" s="1"/>
  <c r="J7" i="4" l="1"/>
  <c r="K41" i="4"/>
  <c r="B30" i="4"/>
  <c r="G18" i="4"/>
  <c r="B33" i="4"/>
  <c r="K26" i="4"/>
  <c r="K18" i="4"/>
  <c r="C34" i="4"/>
  <c r="B34" i="4" s="1"/>
  <c r="C26" i="4"/>
  <c r="B26" i="4" s="1"/>
  <c r="B27" i="4"/>
  <c r="B9" i="4"/>
  <c r="L7" i="4"/>
  <c r="O7" i="4"/>
  <c r="P7" i="4"/>
  <c r="Q7" i="4"/>
  <c r="N7" i="4"/>
  <c r="M7" i="4"/>
  <c r="C18" i="4"/>
  <c r="K8" i="4"/>
  <c r="K7" i="4" l="1"/>
  <c r="B18" i="4"/>
  <c r="C48" i="4"/>
  <c r="C41" i="4" s="1"/>
  <c r="B41" i="4" s="1"/>
  <c r="G41" i="4"/>
  <c r="B8" i="4"/>
  <c r="G8" i="4" l="1"/>
</calcChain>
</file>

<file path=xl/comments1.xml><?xml version="1.0" encoding="utf-8"?>
<comments xmlns="http://schemas.openxmlformats.org/spreadsheetml/2006/main">
  <authors>
    <author/>
  </authors>
  <commentList>
    <comment ref="E6" authorId="0" shapeId="0">
      <text>
        <r>
          <rPr>
            <b/>
            <sz val="12"/>
            <color rgb="FF000000"/>
            <rFont val="標楷體"/>
            <family val="4"/>
            <charset val="136"/>
          </rPr>
          <t>不區分排氣量及座位數</t>
        </r>
      </text>
    </comment>
  </commentList>
</comments>
</file>

<file path=xl/sharedStrings.xml><?xml version="1.0" encoding="utf-8"?>
<sst xmlns="http://schemas.openxmlformats.org/spreadsheetml/2006/main" count="289" uniqueCount="97">
  <si>
    <t>單位：輛、日、公里</t>
  </si>
  <si>
    <t>機關、學校、營業及非營業特種基金名稱</t>
  </si>
  <si>
    <t>租賃車輛使用情形(查填範圍詳註3)</t>
  </si>
  <si>
    <t>備註</t>
  </si>
  <si>
    <t>現有車輛數</t>
  </si>
  <si>
    <t>平均每輛每月實際使用日數</t>
  </si>
  <si>
    <t>平均每輛每月實際使用里程數</t>
  </si>
  <si>
    <t>租賃車輛數</t>
  </si>
  <si>
    <t>燃油車及油氣雙燃料車</t>
  </si>
  <si>
    <t>電動車</t>
  </si>
  <si>
    <t>其他(如油電混合動力車)</t>
  </si>
  <si>
    <t>1,800cc以下小客車</t>
  </si>
  <si>
    <t>客貨兩用車</t>
  </si>
  <si>
    <t>除前2欄外之車輛(請於備註欄說明屬當年度購置之車輛排氣量與理由，及屬以前年度購置之總輛數)</t>
  </si>
  <si>
    <t>2,500cc以下客貨兩用車</t>
  </si>
  <si>
    <t>除前2欄外之車輛(請於備註欄說明排氣量及租賃理由)</t>
  </si>
  <si>
    <t>縣屬一級機關</t>
    <phoneticPr fontId="5" type="noConversion"/>
  </si>
  <si>
    <t>縣屬二級機關</t>
    <phoneticPr fontId="5" type="noConversion"/>
  </si>
  <si>
    <t>縣屬事業機構</t>
    <phoneticPr fontId="5" type="noConversion"/>
  </si>
  <si>
    <t>各級學校</t>
    <phoneticPr fontId="5" type="noConversion"/>
  </si>
  <si>
    <t>連江縣議會</t>
    <phoneticPr fontId="5" type="noConversion"/>
  </si>
  <si>
    <t>註：1.依行政院107年5月22日函修正「中央政府各機關學校購置及租賃公務車輛作業要點」(以下簡稱中央購車要點)第12點規定，地方政府購置公務車輛準用該要點規定，其中各機關之公務小客車及客貨兩用車配置數由各市縣政府核定之，又其核定應先考量機關所在地與業務管轄區域之交通可及性、員額、業務性質、車輛使用情形、財政狀況等因素，建立公務小客車及客貨兩用車配置原則辦理。為加強落實車輛配置機制，各市縣政府自109年度起，應於每年5月底前依本表格式查填上一年度相關資料並上載於各該市縣政府網站，俾利資訊公開透明以供各界參考。
2.本表查填範圍不含大客車與「共同性費用編列基準表」及中央購車要點第2點第1款所定得依實際需要辦理增購或汰換之專用車、特種車、代用客車、各型貨車及機車。
3.本表租賃車輛僅以「採每月特定日數或不特定日期租賃之特定車輛，每月租用日數達18日以上者，或未達18日，而該特定車輛於非約定使用日期無須或未交還出租人者」為查填範圍。</t>
    <phoneticPr fontId="5" type="noConversion"/>
  </si>
  <si>
    <t>86年購置者：小客車1輛1998CC</t>
    <phoneticPr fontId="5" type="noConversion"/>
  </si>
  <si>
    <t>10307購入1輛為油電混合車1798CC</t>
    <phoneticPr fontId="5" type="noConversion"/>
  </si>
  <si>
    <t>連江縣政府</t>
    <phoneticPr fontId="5" type="noConversion"/>
  </si>
  <si>
    <t>南竿鄉戶政事務所</t>
    <phoneticPr fontId="5" type="noConversion"/>
  </si>
  <si>
    <t>連江縣政府民政處</t>
    <phoneticPr fontId="5" type="noConversion"/>
  </si>
  <si>
    <t>連江縣政府教育處</t>
    <phoneticPr fontId="5" type="noConversion"/>
  </si>
  <si>
    <t>連江縣政府行政處</t>
    <phoneticPr fontId="5" type="noConversion"/>
  </si>
  <si>
    <t>連江縣政府產業發展處</t>
    <phoneticPr fontId="5" type="noConversion"/>
  </si>
  <si>
    <t>連江縣政府工務處</t>
    <phoneticPr fontId="5" type="noConversion"/>
  </si>
  <si>
    <t>連江縣政府文化處</t>
    <phoneticPr fontId="5" type="noConversion"/>
  </si>
  <si>
    <t>連江縣政府人事處</t>
    <phoneticPr fontId="5" type="noConversion"/>
  </si>
  <si>
    <t>連江縣政府主計處</t>
    <phoneticPr fontId="5" type="noConversion"/>
  </si>
  <si>
    <t>連江縣政府政風處</t>
    <phoneticPr fontId="5" type="noConversion"/>
  </si>
  <si>
    <t>連江縣警察局</t>
    <phoneticPr fontId="5" type="noConversion"/>
  </si>
  <si>
    <t>連江縣消防局</t>
    <phoneticPr fontId="5" type="noConversion"/>
  </si>
  <si>
    <t>連江縣地政局</t>
    <phoneticPr fontId="5" type="noConversion"/>
  </si>
  <si>
    <t>連江縣財政稅務局</t>
    <phoneticPr fontId="5" type="noConversion"/>
  </si>
  <si>
    <t>連江縣衛生福利局</t>
    <phoneticPr fontId="5" type="noConversion"/>
  </si>
  <si>
    <t>連江縣環境資源局</t>
    <phoneticPr fontId="5" type="noConversion"/>
  </si>
  <si>
    <t>連江縣交通旅遊局</t>
    <phoneticPr fontId="5" type="noConversion"/>
  </si>
  <si>
    <t>連江縣大同之家</t>
    <phoneticPr fontId="5" type="noConversion"/>
  </si>
  <si>
    <t>連江縣港務處</t>
    <phoneticPr fontId="5" type="noConversion"/>
  </si>
  <si>
    <t>連江縣家庭教育中心</t>
    <phoneticPr fontId="5" type="noConversion"/>
  </si>
  <si>
    <t>北竿鄉戶政事務所</t>
    <phoneticPr fontId="5" type="noConversion"/>
  </si>
  <si>
    <t>莒光鄉戶政事務所</t>
    <phoneticPr fontId="5" type="noConversion"/>
  </si>
  <si>
    <t>東引鄉戶政事務所</t>
    <phoneticPr fontId="5" type="noConversion"/>
  </si>
  <si>
    <t>連江縣自來水廠</t>
    <phoneticPr fontId="5" type="noConversion"/>
  </si>
  <si>
    <t>連江縣立醫院</t>
    <phoneticPr fontId="5" type="noConversion"/>
  </si>
  <si>
    <t>連江縣公共汽車管理處</t>
    <phoneticPr fontId="5" type="noConversion"/>
  </si>
  <si>
    <t>連江縣馬祖日報社</t>
    <phoneticPr fontId="5" type="noConversion"/>
  </si>
  <si>
    <t>馬祖酒廠實業股份有限公司</t>
    <phoneticPr fontId="5" type="noConversion"/>
  </si>
  <si>
    <t>馬祖連江航業有限公司</t>
    <phoneticPr fontId="5" type="noConversion"/>
  </si>
  <si>
    <t>連江縣立介壽國民中小學</t>
    <phoneticPr fontId="5" type="noConversion"/>
  </si>
  <si>
    <t>連江縣立中正國民中小學</t>
    <phoneticPr fontId="5" type="noConversion"/>
  </si>
  <si>
    <t>連江縣立中山國民中學</t>
    <phoneticPr fontId="5" type="noConversion"/>
  </si>
  <si>
    <t>連江縣立敬恆國民中小學</t>
    <phoneticPr fontId="5" type="noConversion"/>
  </si>
  <si>
    <t>連江縣立東引國民中小學</t>
    <phoneticPr fontId="5" type="noConversion"/>
  </si>
  <si>
    <t>連江縣南竿鄉仁愛國民小學</t>
    <phoneticPr fontId="5" type="noConversion"/>
  </si>
  <si>
    <t>連江縣北竿鄉塘岐國民小學</t>
    <phoneticPr fontId="5" type="noConversion"/>
  </si>
  <si>
    <t>連江縣莒光鄉東莒國民小學</t>
    <phoneticPr fontId="5" type="noConversion"/>
  </si>
  <si>
    <t>91年購入小客車1輛2000CC，97年購入小客車1輛2400CC，98年購入小客車2輛2000CC，101年購入小客車1輛2000CC</t>
    <phoneticPr fontId="5" type="noConversion"/>
  </si>
  <si>
    <t>92年購入小客車1輛2493cc，95年購入小客車1輛2350cc，100年購入小客車1輛2378cc，107年購入小客車1輛2359cc</t>
    <phoneticPr fontId="5" type="noConversion"/>
  </si>
  <si>
    <t>連江縣馬祖油品供應有限公司</t>
    <phoneticPr fontId="5" type="noConversion"/>
  </si>
  <si>
    <r>
      <t xml:space="preserve">車輛
配置數                 </t>
    </r>
    <r>
      <rPr>
        <b/>
        <sz val="10"/>
        <color rgb="FFFF0000"/>
        <rFont val="標楷體"/>
        <family val="4"/>
        <charset val="136"/>
      </rPr>
      <t>(必填)</t>
    </r>
    <phoneticPr fontId="5" type="noConversion"/>
  </si>
  <si>
    <t xml:space="preserve"> </t>
    <phoneticPr fontId="5" type="noConversion"/>
  </si>
  <si>
    <t>1.98年8月購置中華自用公務小客貨3301CC 1台
2.104年12月購置納智捷自用小客貸2198CC 1台
3.109年6月移撥教育處99年購置裕隆客貨車2198CC 1台(106年由坂里移撥到本校)</t>
    <phoneticPr fontId="5" type="noConversion"/>
  </si>
  <si>
    <t>97年購客貨兩用車0422-QS(2488CC)
107年購小客車AWD-2935(1798CC)</t>
    <phoneticPr fontId="5" type="noConversion"/>
  </si>
  <si>
    <t xml:space="preserve"> 98年購入小客貨車 0635-QS    
108年購入小客貨車 AFH-1966  </t>
    <phoneticPr fontId="5" type="noConversion"/>
  </si>
  <si>
    <t>108年中央補助款購入客貨兩用車1台</t>
    <phoneticPr fontId="5" type="noConversion"/>
  </si>
  <si>
    <t>108年12月中央補助款購入2497CC公務用小貨車1台</t>
    <phoneticPr fontId="5" type="noConversion"/>
  </si>
  <si>
    <t>現有車輛使用情形</t>
    <phoneticPr fontId="5" type="noConversion"/>
  </si>
  <si>
    <t>現有總數</t>
    <phoneticPr fontId="5" type="noConversion"/>
  </si>
  <si>
    <t>租賃總數</t>
    <phoneticPr fontId="5" type="noConversion"/>
  </si>
  <si>
    <r>
      <rPr>
        <sz val="11"/>
        <color rgb="FFFF0000"/>
        <rFont val="標楷體"/>
        <family val="4"/>
        <charset val="136"/>
      </rPr>
      <t>92年購入小客車1輛2400cc(108年報廢)</t>
    </r>
    <r>
      <rPr>
        <sz val="11"/>
        <color rgb="FF000000"/>
        <rFont val="標楷體"/>
        <family val="4"/>
        <charset val="136"/>
      </rPr>
      <t>，96年購入小客車1輛2400cc</t>
    </r>
    <phoneticPr fontId="5" type="noConversion"/>
  </si>
  <si>
    <t>94年購入小客車1輛2995CC，97年購入小客車1輛2349CC</t>
    <phoneticPr fontId="5" type="noConversion"/>
  </si>
  <si>
    <t xml:space="preserve">103年購入客貨兩用車1輛2198cc                                 95年購入小客車1輛1998cc                 102年購入小客車1輛2497cc                  106年購入小客車1輛1998cc                                107年購入小客車1輛1998cc                   </t>
    <phoneticPr fontId="5" type="noConversion"/>
  </si>
  <si>
    <t>96年私劣菸品查緝經費購入客貨兩用車1輛2350CC</t>
    <phoneticPr fontId="5" type="noConversion"/>
  </si>
  <si>
    <t>-</t>
    <phoneticPr fontId="5" type="noConversion"/>
  </si>
  <si>
    <r>
      <t>106年警察局移撥小客車1輛</t>
    </r>
    <r>
      <rPr>
        <sz val="11"/>
        <color rgb="FFFF0000"/>
        <rFont val="標楷體"/>
        <family val="4"/>
        <charset val="136"/>
      </rPr>
      <t>1988</t>
    </r>
    <r>
      <rPr>
        <sz val="11"/>
        <color rgb="FF000000"/>
        <rFont val="標楷體"/>
        <family val="4"/>
        <charset val="136"/>
      </rPr>
      <t>CC</t>
    </r>
    <phoneticPr fontId="5" type="noConversion"/>
  </si>
  <si>
    <t>1.客貨兩用車WZ-1946(排氣量:2461),為警察局移撥，目前車牌已報廢，準備辦理減損除帳作業。         2.109年警察局移撥巡邏車0857-QS給本處(府行庶字第1090015836號，排氣量:2000)</t>
  </si>
  <si>
    <t>109年7月份購入客貨兩用行政車1輛2359CC</t>
    <phoneticPr fontId="14" type="noConversion"/>
  </si>
  <si>
    <t>-</t>
    <phoneticPr fontId="5" type="noConversion"/>
  </si>
  <si>
    <t>-</t>
    <phoneticPr fontId="5" type="noConversion"/>
  </si>
  <si>
    <t>-</t>
    <phoneticPr fontId="5" type="noConversion"/>
  </si>
  <si>
    <t>-</t>
    <phoneticPr fontId="5" type="noConversion"/>
  </si>
  <si>
    <t>-</t>
    <phoneticPr fontId="5" type="noConversion"/>
  </si>
  <si>
    <t>88年購入小客車1輛1998cc（109年已報廢），101年購入小客車復康巴士1輛2351cc，107年中央補助購入小客車1輛2198cc，107年捐贈小客貨復康巴士1輛2351cc，109年捐贈小客貨復康巴士1輛2378cc。</t>
    <phoneticPr fontId="5" type="noConversion"/>
  </si>
  <si>
    <t>-</t>
    <phoneticPr fontId="5" type="noConversion"/>
  </si>
  <si>
    <t>-</t>
    <phoneticPr fontId="5" type="noConversion"/>
  </si>
  <si>
    <t>-</t>
    <phoneticPr fontId="5" type="noConversion"/>
  </si>
  <si>
    <t>-</t>
    <phoneticPr fontId="5" type="noConversion"/>
  </si>
  <si>
    <t>-</t>
    <phoneticPr fontId="5" type="noConversion"/>
  </si>
  <si>
    <t>-</t>
    <phoneticPr fontId="5" type="noConversion"/>
  </si>
  <si>
    <t>1.97年購入小客車1輛1998CC
2.109年報廢1800cc以下小客車</t>
    <phoneticPr fontId="5" type="noConversion"/>
  </si>
  <si>
    <t>　連江縣109年度各機關、學校、營業及非營業特種基金公務小客車及客貨兩用車之車輛配置與實際使用情形</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</si>
</sst>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76" formatCode="[$NT$-404]#,##0.00;[Red]&quot;-&quot;[$NT$-404]#,##0.00"/>
    <numFmt numFmtId="177" formatCode="#,##0_ "/>
    <numFmt numFmtId="178" formatCode="_-* #,##0_-;\-* #,##0_-;_-* &quot;-&quot;??_-;_-@_-"/>
    <numFmt numFmtId="179" formatCode="0_ "/>
  </numFmts>
  <fonts count="19" x14ac:knownFonts="1">
    <font>
      <sz val="12"/>
      <color rgb="FF000000"/>
      <name val="新細明體"/>
      <family val="1"/>
      <charset val="136"/>
    </font>
    <font>
      <b/>
      <i/>
      <sz val="16"/>
      <color rgb="FF000000"/>
      <name val="新細明體"/>
      <family val="1"/>
      <charset val="136"/>
    </font>
    <font>
      <b/>
      <i/>
      <u/>
      <sz val="12"/>
      <color rgb="FF000000"/>
      <name val="新細明體"/>
      <family val="1"/>
      <charset val="136"/>
    </font>
    <font>
      <sz val="12"/>
      <color rgb="FF000000"/>
      <name val="標楷體"/>
      <family val="4"/>
      <charset val="136"/>
    </font>
    <font>
      <b/>
      <sz val="12"/>
      <color rgb="FF000000"/>
      <name val="標楷體"/>
      <family val="4"/>
      <charset val="136"/>
    </font>
    <font>
      <sz val="9"/>
      <name val="新細明體"/>
      <family val="1"/>
      <charset val="136"/>
    </font>
    <font>
      <sz val="11"/>
      <color rgb="FF000000"/>
      <name val="標楷體"/>
      <family val="4"/>
      <charset val="136"/>
    </font>
    <font>
      <sz val="12"/>
      <name val="標楷體"/>
      <family val="4"/>
      <charset val="136"/>
    </font>
    <font>
      <sz val="10"/>
      <color rgb="FF000000"/>
      <name val="標楷體"/>
      <family val="4"/>
      <charset val="136"/>
    </font>
    <font>
      <b/>
      <u/>
      <sz val="18"/>
      <color rgb="FF000000"/>
      <name val="標楷體"/>
      <family val="4"/>
      <charset val="136"/>
    </font>
    <font>
      <b/>
      <sz val="18"/>
      <color rgb="FF000000"/>
      <name val="標楷體"/>
      <family val="4"/>
      <charset val="136"/>
    </font>
    <font>
      <b/>
      <sz val="10"/>
      <color rgb="FFFF0000"/>
      <name val="標楷體"/>
      <family val="4"/>
      <charset val="136"/>
    </font>
    <font>
      <sz val="11"/>
      <color rgb="FFFF0000"/>
      <name val="標楷體"/>
      <family val="4"/>
      <charset val="136"/>
    </font>
    <font>
      <sz val="12"/>
      <color theme="1"/>
      <name val="標楷體"/>
      <family val="4"/>
      <charset val="136"/>
    </font>
    <font>
      <sz val="9"/>
      <name val="新細明體"/>
      <family val="2"/>
      <charset val="136"/>
      <scheme val="minor"/>
    </font>
    <font>
      <sz val="10"/>
      <color theme="1"/>
      <name val="標楷體"/>
      <family val="4"/>
      <charset val="136"/>
    </font>
    <font>
      <sz val="11"/>
      <name val="標楷體"/>
      <family val="4"/>
      <charset val="136"/>
    </font>
    <font>
      <sz val="12"/>
      <color rgb="FF000000"/>
      <name val="新細明體"/>
      <family val="1"/>
      <charset val="136"/>
    </font>
    <font>
      <sz val="12"/>
      <color rgb="FF000000"/>
      <name val="Times New Roman"/>
      <family val="1"/>
    </font>
  </fonts>
  <fills count="7">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rgb="FF000000"/>
      </top>
      <bottom style="thin">
        <color rgb="FF000000"/>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s>
  <cellStyleXfs count="6">
    <xf numFmtId="0" fontId="0" fillId="0" borderId="0">
      <alignment vertical="center"/>
    </xf>
    <xf numFmtId="0" fontId="1" fillId="0" borderId="0" applyNumberFormat="0" applyBorder="0" applyProtection="0">
      <alignment horizontal="center" vertical="center"/>
    </xf>
    <xf numFmtId="0" fontId="1" fillId="0" borderId="0" applyNumberFormat="0" applyBorder="0" applyProtection="0">
      <alignment horizontal="center" vertical="center" textRotation="90"/>
    </xf>
    <xf numFmtId="0" fontId="2" fillId="0" borderId="0" applyNumberFormat="0" applyBorder="0" applyProtection="0">
      <alignment vertical="center"/>
    </xf>
    <xf numFmtId="176" fontId="2" fillId="0" borderId="0" applyBorder="0" applyProtection="0">
      <alignment vertical="center"/>
    </xf>
    <xf numFmtId="43" fontId="17" fillId="0" borderId="0" applyFont="0" applyFill="0" applyBorder="0" applyAlignment="0" applyProtection="0">
      <alignment vertical="center"/>
    </xf>
  </cellStyleXfs>
  <cellXfs count="144">
    <xf numFmtId="0" fontId="0" fillId="0" borderId="0" xfId="0">
      <alignment vertical="center"/>
    </xf>
    <xf numFmtId="0" fontId="3" fillId="0" borderId="0" xfId="0" applyFont="1">
      <alignment vertical="center"/>
    </xf>
    <xf numFmtId="0" fontId="6" fillId="0" borderId="0" xfId="0" applyFont="1">
      <alignment vertical="center"/>
    </xf>
    <xf numFmtId="41" fontId="3" fillId="2" borderId="4" xfId="0" applyNumberFormat="1" applyFont="1" applyFill="1" applyBorder="1" applyAlignment="1">
      <alignment horizontal="center" vertical="center"/>
    </xf>
    <xf numFmtId="41" fontId="3" fillId="0" borderId="1" xfId="0" applyNumberFormat="1" applyFont="1" applyBorder="1" applyAlignment="1">
      <alignment horizontal="center" vertical="center"/>
    </xf>
    <xf numFmtId="41" fontId="7" fillId="4" borderId="1" xfId="0" applyNumberFormat="1" applyFont="1" applyFill="1" applyBorder="1" applyAlignment="1">
      <alignment horizontal="center" vertical="center"/>
    </xf>
    <xf numFmtId="41" fontId="3" fillId="3" borderId="1" xfId="0" applyNumberFormat="1" applyFont="1" applyFill="1" applyBorder="1" applyAlignment="1">
      <alignment horizontal="center" vertical="center"/>
    </xf>
    <xf numFmtId="41" fontId="3" fillId="0" borderId="2" xfId="0" applyNumberFormat="1" applyFont="1" applyBorder="1" applyAlignment="1">
      <alignment horizontal="center" vertical="center"/>
    </xf>
    <xf numFmtId="41" fontId="7" fillId="4" borderId="2" xfId="0" applyNumberFormat="1" applyFont="1" applyFill="1" applyBorder="1" applyAlignment="1">
      <alignment horizontal="center" vertical="center"/>
    </xf>
    <xf numFmtId="41" fontId="3" fillId="3" borderId="2" xfId="0" applyNumberFormat="1" applyFont="1" applyFill="1" applyBorder="1" applyAlignment="1">
      <alignment horizontal="center" vertical="center"/>
    </xf>
    <xf numFmtId="41" fontId="3" fillId="4" borderId="1" xfId="0" applyNumberFormat="1" applyFont="1" applyFill="1" applyBorder="1" applyAlignment="1">
      <alignment horizontal="center" vertical="center"/>
    </xf>
    <xf numFmtId="41" fontId="3" fillId="0" borderId="1" xfId="0" applyNumberFormat="1" applyFont="1" applyFill="1" applyBorder="1" applyAlignment="1">
      <alignment horizontal="center" vertical="center"/>
    </xf>
    <xf numFmtId="41" fontId="3" fillId="4" borderId="2" xfId="0" applyNumberFormat="1" applyFont="1" applyFill="1" applyBorder="1" applyAlignment="1">
      <alignment horizontal="center" vertical="center"/>
    </xf>
    <xf numFmtId="41" fontId="3" fillId="2" borderId="14" xfId="0" applyNumberFormat="1" applyFont="1" applyFill="1" applyBorder="1" applyAlignment="1">
      <alignment horizontal="center" vertical="center"/>
    </xf>
    <xf numFmtId="41" fontId="3" fillId="0" borderId="2" xfId="0" applyNumberFormat="1" applyFont="1" applyFill="1" applyBorder="1" applyAlignment="1">
      <alignment horizontal="center" vertical="center"/>
    </xf>
    <xf numFmtId="0" fontId="3" fillId="2" borderId="17" xfId="0" applyFont="1" applyFill="1" applyBorder="1">
      <alignment vertical="center"/>
    </xf>
    <xf numFmtId="0" fontId="3" fillId="0" borderId="19" xfId="0" applyFont="1" applyBorder="1" applyAlignment="1">
      <alignment horizontal="left" vertical="center" wrapText="1" indent="2"/>
    </xf>
    <xf numFmtId="0" fontId="3" fillId="0" borderId="20" xfId="0" applyFont="1" applyBorder="1" applyAlignment="1">
      <alignment horizontal="left" vertical="center" wrapText="1" indent="2"/>
    </xf>
    <xf numFmtId="0" fontId="6" fillId="2" borderId="16" xfId="0" applyFont="1" applyFill="1" applyBorder="1">
      <alignment vertical="center"/>
    </xf>
    <xf numFmtId="41" fontId="3" fillId="5" borderId="17" xfId="0" applyNumberFormat="1" applyFont="1" applyFill="1" applyBorder="1" applyAlignment="1">
      <alignment horizontal="center" vertical="center"/>
    </xf>
    <xf numFmtId="41" fontId="3" fillId="5" borderId="18" xfId="0" applyNumberFormat="1" applyFont="1" applyFill="1" applyBorder="1" applyAlignment="1">
      <alignment horizontal="center" vertical="center"/>
    </xf>
    <xf numFmtId="41" fontId="3" fillId="5" borderId="20" xfId="0" applyNumberFormat="1" applyFont="1" applyFill="1" applyBorder="1" applyAlignment="1">
      <alignment horizontal="center" vertical="center"/>
    </xf>
    <xf numFmtId="41" fontId="3" fillId="2" borderId="3" xfId="0" applyNumberFormat="1" applyFont="1" applyFill="1" applyBorder="1" applyAlignment="1">
      <alignment horizontal="center" vertical="center"/>
    </xf>
    <xf numFmtId="41" fontId="3" fillId="2" borderId="5" xfId="0" applyNumberFormat="1" applyFont="1" applyFill="1" applyBorder="1" applyAlignment="1">
      <alignment horizontal="center" vertical="center"/>
    </xf>
    <xf numFmtId="41" fontId="3" fillId="0" borderId="6" xfId="0" applyNumberFormat="1" applyFont="1" applyBorder="1" applyAlignment="1">
      <alignment horizontal="center" vertical="center"/>
    </xf>
    <xf numFmtId="41" fontId="3" fillId="3" borderId="7" xfId="0" applyNumberFormat="1" applyFont="1" applyFill="1" applyBorder="1" applyAlignment="1">
      <alignment horizontal="center" vertical="center"/>
    </xf>
    <xf numFmtId="41" fontId="3" fillId="0" borderId="8" xfId="0" applyNumberFormat="1" applyFont="1" applyBorder="1" applyAlignment="1">
      <alignment horizontal="center" vertical="center"/>
    </xf>
    <xf numFmtId="41" fontId="3" fillId="3" borderId="9" xfId="0" applyNumberFormat="1" applyFont="1" applyFill="1" applyBorder="1" applyAlignment="1">
      <alignment horizontal="center" vertical="center"/>
    </xf>
    <xf numFmtId="41" fontId="3" fillId="2" borderId="13" xfId="0" applyNumberFormat="1" applyFont="1" applyFill="1" applyBorder="1" applyAlignment="1">
      <alignment horizontal="center" vertical="center"/>
    </xf>
    <xf numFmtId="41" fontId="3" fillId="2" borderId="15" xfId="0" applyNumberFormat="1" applyFont="1" applyFill="1" applyBorder="1" applyAlignment="1">
      <alignment horizontal="center" vertical="center"/>
    </xf>
    <xf numFmtId="0" fontId="6" fillId="2" borderId="21" xfId="0" applyFont="1" applyFill="1" applyBorder="1" applyAlignment="1">
      <alignment vertical="center" wrapText="1"/>
    </xf>
    <xf numFmtId="0" fontId="6" fillId="0" borderId="22" xfId="0" applyFont="1" applyBorder="1" applyAlignment="1">
      <alignment vertical="center" wrapText="1"/>
    </xf>
    <xf numFmtId="0" fontId="6" fillId="0" borderId="24" xfId="0" applyFont="1" applyBorder="1" applyAlignment="1">
      <alignment vertical="center" wrapText="1"/>
    </xf>
    <xf numFmtId="0" fontId="6" fillId="0" borderId="22" xfId="0" applyFont="1" applyBorder="1" applyAlignment="1">
      <alignment horizontal="right" vertical="center" wrapText="1"/>
    </xf>
    <xf numFmtId="0" fontId="6" fillId="0" borderId="25" xfId="0" applyFont="1" applyBorder="1" applyAlignment="1">
      <alignment vertical="center" wrapText="1"/>
    </xf>
    <xf numFmtId="0" fontId="6" fillId="0" borderId="23" xfId="0" applyFont="1" applyBorder="1" applyAlignment="1">
      <alignment vertical="center" wrapText="1"/>
    </xf>
    <xf numFmtId="0" fontId="6" fillId="2" borderId="26" xfId="0" applyFont="1" applyFill="1" applyBorder="1" applyAlignment="1">
      <alignment vertical="center" wrapText="1"/>
    </xf>
    <xf numFmtId="0" fontId="6" fillId="0" borderId="16" xfId="0" applyFont="1" applyBorder="1">
      <alignment vertical="center"/>
    </xf>
    <xf numFmtId="41" fontId="3" fillId="0" borderId="13" xfId="0" applyNumberFormat="1" applyFont="1" applyBorder="1" applyAlignment="1">
      <alignment horizontal="center" vertical="center"/>
    </xf>
    <xf numFmtId="41" fontId="3" fillId="0" borderId="14" xfId="0" applyNumberFormat="1" applyFont="1" applyBorder="1" applyAlignment="1">
      <alignment horizontal="center" vertical="center"/>
    </xf>
    <xf numFmtId="41" fontId="3" fillId="0" borderId="15" xfId="0" applyNumberFormat="1" applyFont="1" applyBorder="1" applyAlignment="1">
      <alignment horizontal="center" vertical="center"/>
    </xf>
    <xf numFmtId="0" fontId="6" fillId="0" borderId="26" xfId="0" applyFont="1" applyBorder="1">
      <alignment vertical="center"/>
    </xf>
    <xf numFmtId="41" fontId="3" fillId="2" borderId="28" xfId="0" applyNumberFormat="1" applyFont="1" applyFill="1" applyBorder="1" applyAlignment="1">
      <alignment horizontal="center" vertical="center"/>
    </xf>
    <xf numFmtId="41" fontId="3" fillId="2" borderId="29" xfId="0" applyNumberFormat="1" applyFont="1" applyFill="1" applyBorder="1" applyAlignment="1">
      <alignment horizontal="center" vertical="center"/>
    </xf>
    <xf numFmtId="0" fontId="3" fillId="2" borderId="30" xfId="0" applyFont="1" applyFill="1" applyBorder="1">
      <alignment vertical="center"/>
    </xf>
    <xf numFmtId="41" fontId="3" fillId="5" borderId="30" xfId="0" applyNumberFormat="1" applyFont="1" applyFill="1" applyBorder="1" applyAlignment="1">
      <alignment horizontal="center" vertical="center"/>
    </xf>
    <xf numFmtId="41" fontId="3" fillId="2" borderId="31" xfId="0" applyNumberFormat="1" applyFont="1" applyFill="1" applyBorder="1" applyAlignment="1">
      <alignment horizontal="center" vertical="center"/>
    </xf>
    <xf numFmtId="0" fontId="8" fillId="0" borderId="11" xfId="0" applyFont="1" applyBorder="1" applyAlignment="1">
      <alignment horizontal="center" vertical="center" wrapText="1"/>
    </xf>
    <xf numFmtId="0" fontId="6" fillId="0" borderId="32" xfId="0" applyFont="1" applyBorder="1">
      <alignment vertical="center"/>
    </xf>
    <xf numFmtId="177" fontId="3" fillId="5" borderId="16" xfId="0" applyNumberFormat="1" applyFont="1" applyFill="1" applyBorder="1" applyAlignment="1">
      <alignment horizontal="center" vertical="center"/>
    </xf>
    <xf numFmtId="177" fontId="3" fillId="0" borderId="14" xfId="0" applyNumberFormat="1" applyFont="1" applyBorder="1" applyAlignment="1">
      <alignment horizontal="center" vertical="center"/>
    </xf>
    <xf numFmtId="0" fontId="8" fillId="0" borderId="22" xfId="0" applyFont="1" applyBorder="1" applyAlignment="1">
      <alignment vertical="center" wrapText="1"/>
    </xf>
    <xf numFmtId="0" fontId="3" fillId="6" borderId="19" xfId="0" applyFont="1" applyFill="1" applyBorder="1" applyAlignment="1">
      <alignment horizontal="left" vertical="center" wrapText="1" indent="2"/>
    </xf>
    <xf numFmtId="0" fontId="3" fillId="0" borderId="33" xfId="0" applyFont="1" applyBorder="1">
      <alignment vertical="center"/>
    </xf>
    <xf numFmtId="0" fontId="8" fillId="0" borderId="33" xfId="0" applyFont="1" applyBorder="1" applyAlignment="1">
      <alignment vertical="center" wrapText="1"/>
    </xf>
    <xf numFmtId="0" fontId="13" fillId="0" borderId="1" xfId="0" applyFont="1" applyBorder="1">
      <alignment vertical="center"/>
    </xf>
    <xf numFmtId="41" fontId="7" fillId="0" borderId="2" xfId="0" applyNumberFormat="1" applyFont="1" applyBorder="1" applyAlignment="1">
      <alignment horizontal="center" vertical="center"/>
    </xf>
    <xf numFmtId="41" fontId="7" fillId="3" borderId="2" xfId="0" applyNumberFormat="1" applyFont="1" applyFill="1" applyBorder="1" applyAlignment="1">
      <alignment horizontal="center" vertical="center"/>
    </xf>
    <xf numFmtId="41" fontId="3" fillId="3" borderId="1" xfId="0" applyNumberFormat="1" applyFont="1" applyFill="1" applyBorder="1" applyAlignment="1">
      <alignment horizontal="right" vertical="center"/>
    </xf>
    <xf numFmtId="41" fontId="18" fillId="0" borderId="1" xfId="0" applyNumberFormat="1" applyFont="1" applyBorder="1" applyAlignment="1">
      <alignment horizontal="center" vertical="center"/>
    </xf>
    <xf numFmtId="41" fontId="18" fillId="4" borderId="1" xfId="0" applyNumberFormat="1" applyFont="1" applyFill="1" applyBorder="1" applyAlignment="1">
      <alignment horizontal="center" vertical="center"/>
    </xf>
    <xf numFmtId="41" fontId="18" fillId="3" borderId="1" xfId="0" applyNumberFormat="1" applyFont="1" applyFill="1" applyBorder="1" applyAlignment="1">
      <alignment horizontal="center" vertical="center"/>
    </xf>
    <xf numFmtId="41" fontId="3" fillId="0" borderId="1" xfId="0" applyNumberFormat="1" applyFont="1" applyBorder="1" applyAlignment="1">
      <alignment horizontal="right" vertical="center"/>
    </xf>
    <xf numFmtId="41" fontId="18" fillId="0" borderId="1" xfId="0" applyNumberFormat="1" applyFont="1" applyFill="1" applyBorder="1" applyAlignment="1">
      <alignment horizontal="center" vertical="center"/>
    </xf>
    <xf numFmtId="0" fontId="13" fillId="0" borderId="1" xfId="0" applyFont="1" applyBorder="1" applyAlignment="1">
      <alignment horizontal="center" vertical="center"/>
    </xf>
    <xf numFmtId="41" fontId="3" fillId="0" borderId="10" xfId="0" applyNumberFormat="1" applyFont="1" applyBorder="1" applyAlignment="1">
      <alignment horizontal="center" vertical="center"/>
    </xf>
    <xf numFmtId="41" fontId="3" fillId="0" borderId="11" xfId="0" applyNumberFormat="1" applyFont="1" applyBorder="1" applyAlignment="1">
      <alignment horizontal="center" vertical="center"/>
    </xf>
    <xf numFmtId="41" fontId="3" fillId="4" borderId="11" xfId="0" applyNumberFormat="1" applyFont="1" applyFill="1" applyBorder="1" applyAlignment="1">
      <alignment horizontal="center" vertical="center"/>
    </xf>
    <xf numFmtId="41" fontId="3" fillId="3" borderId="11" xfId="0" applyNumberFormat="1" applyFont="1" applyFill="1" applyBorder="1" applyAlignment="1">
      <alignment horizontal="center" vertical="center"/>
    </xf>
    <xf numFmtId="0" fontId="6" fillId="2" borderId="34" xfId="0" applyFont="1" applyFill="1" applyBorder="1" applyAlignment="1">
      <alignment vertical="center" wrapText="1"/>
    </xf>
    <xf numFmtId="41" fontId="3" fillId="5" borderId="1" xfId="0" applyNumberFormat="1" applyFont="1" applyFill="1" applyBorder="1" applyAlignment="1">
      <alignment horizontal="center" vertical="center"/>
    </xf>
    <xf numFmtId="41" fontId="7" fillId="0" borderId="1" xfId="0" applyNumberFormat="1" applyFont="1" applyBorder="1" applyAlignment="1">
      <alignment horizontal="center" vertical="center"/>
    </xf>
    <xf numFmtId="41" fontId="7" fillId="3" borderId="1" xfId="0" applyNumberFormat="1" applyFont="1" applyFill="1" applyBorder="1" applyAlignment="1">
      <alignment horizontal="center" vertical="center"/>
    </xf>
    <xf numFmtId="0" fontId="3" fillId="2" borderId="3" xfId="0" applyFont="1" applyFill="1" applyBorder="1">
      <alignment vertical="center"/>
    </xf>
    <xf numFmtId="41" fontId="3" fillId="5" borderId="4" xfId="0" applyNumberFormat="1" applyFont="1" applyFill="1" applyBorder="1" applyAlignment="1">
      <alignment horizontal="center" vertical="center"/>
    </xf>
    <xf numFmtId="0" fontId="6" fillId="2" borderId="5" xfId="0" applyFont="1" applyFill="1" applyBorder="1" applyAlignment="1">
      <alignment vertical="center" wrapText="1"/>
    </xf>
    <xf numFmtId="0" fontId="3" fillId="0" borderId="6" xfId="0" applyFont="1" applyBorder="1" applyAlignment="1">
      <alignment horizontal="left" vertical="center" wrapText="1" indent="2"/>
    </xf>
    <xf numFmtId="0" fontId="6" fillId="0" borderId="7" xfId="0" applyFont="1" applyBorder="1" applyAlignment="1">
      <alignment vertical="center" wrapText="1"/>
    </xf>
    <xf numFmtId="0" fontId="15" fillId="0" borderId="7" xfId="0" applyFont="1" applyBorder="1" applyAlignment="1">
      <alignment vertical="center" wrapText="1"/>
    </xf>
    <xf numFmtId="0" fontId="3" fillId="0" borderId="8" xfId="0" applyFont="1" applyBorder="1" applyAlignment="1">
      <alignment horizontal="left" vertical="center" wrapText="1" indent="2"/>
    </xf>
    <xf numFmtId="41" fontId="3" fillId="5" borderId="2" xfId="0" applyNumberFormat="1" applyFont="1" applyFill="1" applyBorder="1" applyAlignment="1">
      <alignment horizontal="center" vertical="center"/>
    </xf>
    <xf numFmtId="0" fontId="16" fillId="0" borderId="9" xfId="0" applyFont="1" applyBorder="1" applyAlignment="1">
      <alignment vertical="center" wrapText="1"/>
    </xf>
    <xf numFmtId="178" fontId="3" fillId="3" borderId="33" xfId="5" applyNumberFormat="1" applyFont="1" applyFill="1" applyBorder="1">
      <alignment vertical="center"/>
    </xf>
    <xf numFmtId="178" fontId="3" fillId="3" borderId="33" xfId="5" applyNumberFormat="1" applyFont="1" applyFill="1" applyBorder="1" applyAlignment="1">
      <alignment horizontal="right" vertical="center"/>
    </xf>
    <xf numFmtId="0" fontId="7" fillId="0" borderId="19" xfId="0" applyFont="1" applyBorder="1" applyAlignment="1">
      <alignment horizontal="left" vertical="center" wrapText="1" indent="2"/>
    </xf>
    <xf numFmtId="41" fontId="7" fillId="5" borderId="18" xfId="0" applyNumberFormat="1" applyFont="1" applyFill="1" applyBorder="1" applyAlignment="1">
      <alignment horizontal="center" vertical="center"/>
    </xf>
    <xf numFmtId="41" fontId="7" fillId="0" borderId="6" xfId="0" applyNumberFormat="1" applyFont="1" applyBorder="1" applyAlignment="1">
      <alignment horizontal="center" vertical="center"/>
    </xf>
    <xf numFmtId="41" fontId="7" fillId="3" borderId="7" xfId="0" applyNumberFormat="1" applyFont="1" applyFill="1" applyBorder="1" applyAlignment="1">
      <alignment horizontal="center" vertical="center"/>
    </xf>
    <xf numFmtId="0" fontId="16" fillId="0" borderId="22" xfId="0" applyFont="1" applyBorder="1" applyAlignment="1">
      <alignment vertical="center" wrapText="1"/>
    </xf>
    <xf numFmtId="0" fontId="3" fillId="0" borderId="6" xfId="0" applyFont="1" applyFill="1" applyBorder="1" applyAlignment="1">
      <alignment horizontal="left" vertical="center" wrapText="1" indent="2"/>
    </xf>
    <xf numFmtId="41" fontId="3" fillId="3" borderId="35" xfId="0" applyNumberFormat="1" applyFont="1" applyFill="1" applyBorder="1" applyAlignment="1">
      <alignment horizontal="right" vertical="center"/>
    </xf>
    <xf numFmtId="41" fontId="3" fillId="3" borderId="35" xfId="0" applyNumberFormat="1" applyFont="1" applyFill="1" applyBorder="1" applyAlignment="1">
      <alignment horizontal="center" vertical="center"/>
    </xf>
    <xf numFmtId="41" fontId="3" fillId="3" borderId="36" xfId="0" applyNumberFormat="1" applyFont="1" applyFill="1" applyBorder="1" applyAlignment="1">
      <alignment horizontal="center" vertical="center"/>
    </xf>
    <xf numFmtId="0" fontId="3" fillId="2" borderId="28" xfId="0" applyFont="1" applyFill="1" applyBorder="1">
      <alignment vertical="center"/>
    </xf>
    <xf numFmtId="41" fontId="3" fillId="5" borderId="29" xfId="0" applyNumberFormat="1" applyFont="1" applyFill="1" applyBorder="1" applyAlignment="1">
      <alignment horizontal="center" vertical="center"/>
    </xf>
    <xf numFmtId="0" fontId="6" fillId="2" borderId="31" xfId="0" applyFont="1" applyFill="1" applyBorder="1" applyAlignment="1">
      <alignment vertical="center" wrapText="1"/>
    </xf>
    <xf numFmtId="41" fontId="18" fillId="0" borderId="2" xfId="0" applyNumberFormat="1" applyFont="1" applyBorder="1" applyAlignment="1">
      <alignment horizontal="center" vertical="center"/>
    </xf>
    <xf numFmtId="0" fontId="6" fillId="0" borderId="9" xfId="0" applyFont="1" applyBorder="1" applyAlignment="1">
      <alignment vertical="center" wrapText="1"/>
    </xf>
    <xf numFmtId="41" fontId="3" fillId="2" borderId="37" xfId="0" applyNumberFormat="1" applyFont="1" applyFill="1" applyBorder="1" applyAlignment="1">
      <alignment horizontal="center" vertical="center"/>
    </xf>
    <xf numFmtId="41" fontId="7" fillId="4" borderId="11" xfId="0" applyNumberFormat="1" applyFont="1" applyFill="1" applyBorder="1" applyAlignment="1">
      <alignment horizontal="center" vertical="center"/>
    </xf>
    <xf numFmtId="41" fontId="3" fillId="3" borderId="12" xfId="0" applyNumberFormat="1" applyFont="1" applyFill="1" applyBorder="1" applyAlignment="1">
      <alignment horizontal="center" vertical="center"/>
    </xf>
    <xf numFmtId="179" fontId="3" fillId="0" borderId="1" xfId="0" applyNumberFormat="1" applyFont="1" applyBorder="1" applyAlignment="1">
      <alignment horizontal="center" vertical="center"/>
    </xf>
    <xf numFmtId="179" fontId="3" fillId="0" borderId="1" xfId="0" applyNumberFormat="1" applyFont="1" applyBorder="1" applyAlignment="1">
      <alignment horizontal="right" vertical="center"/>
    </xf>
    <xf numFmtId="179" fontId="7" fillId="4" borderId="1" xfId="0" applyNumberFormat="1" applyFont="1" applyFill="1" applyBorder="1" applyAlignment="1">
      <alignment horizontal="right" vertical="center"/>
    </xf>
    <xf numFmtId="41" fontId="3" fillId="5" borderId="38" xfId="0" applyNumberFormat="1" applyFont="1" applyFill="1" applyBorder="1" applyAlignment="1">
      <alignment horizontal="center" vertical="center"/>
    </xf>
    <xf numFmtId="41" fontId="7" fillId="0" borderId="11" xfId="0" applyNumberFormat="1" applyFont="1" applyBorder="1" applyAlignment="1">
      <alignment horizontal="center" vertical="center"/>
    </xf>
    <xf numFmtId="41" fontId="3" fillId="0" borderId="39" xfId="0" applyNumberFormat="1" applyFont="1" applyBorder="1" applyAlignment="1">
      <alignment horizontal="center" vertical="center"/>
    </xf>
    <xf numFmtId="41" fontId="3" fillId="4" borderId="39" xfId="0" applyNumberFormat="1" applyFont="1" applyFill="1" applyBorder="1" applyAlignment="1">
      <alignment horizontal="center" vertical="center"/>
    </xf>
    <xf numFmtId="41" fontId="3" fillId="3" borderId="39" xfId="0" applyNumberFormat="1" applyFont="1" applyFill="1" applyBorder="1" applyAlignment="1">
      <alignment horizontal="center" vertical="center"/>
    </xf>
    <xf numFmtId="41" fontId="3" fillId="0" borderId="40" xfId="0" applyNumberFormat="1" applyFont="1" applyBorder="1" applyAlignment="1">
      <alignment horizontal="center" vertical="center"/>
    </xf>
    <xf numFmtId="0" fontId="3" fillId="0" borderId="41" xfId="0" applyFont="1" applyBorder="1" applyAlignment="1">
      <alignment horizontal="left" vertical="center" wrapText="1" indent="2"/>
    </xf>
    <xf numFmtId="178" fontId="3" fillId="4" borderId="1" xfId="5" applyNumberFormat="1" applyFont="1" applyFill="1" applyBorder="1" applyAlignment="1">
      <alignment horizontal="center" vertical="center"/>
    </xf>
    <xf numFmtId="178" fontId="3" fillId="0" borderId="1" xfId="5" applyNumberFormat="1" applyFont="1" applyBorder="1" applyAlignment="1">
      <alignment horizontal="center" vertical="center"/>
    </xf>
    <xf numFmtId="178" fontId="3" fillId="3" borderId="1" xfId="5" applyNumberFormat="1" applyFont="1" applyFill="1" applyBorder="1" applyAlignment="1">
      <alignment horizontal="center" vertical="center"/>
    </xf>
    <xf numFmtId="178" fontId="3" fillId="3" borderId="7" xfId="5" applyNumberFormat="1" applyFont="1" applyFill="1" applyBorder="1" applyAlignment="1">
      <alignment horizontal="center" vertical="center"/>
    </xf>
    <xf numFmtId="41" fontId="7" fillId="5" borderId="30" xfId="0" applyNumberFormat="1" applyFont="1" applyFill="1" applyBorder="1" applyAlignment="1">
      <alignment horizontal="center" vertical="center"/>
    </xf>
    <xf numFmtId="41" fontId="7" fillId="0" borderId="40" xfId="0" applyNumberFormat="1" applyFont="1" applyBorder="1" applyAlignment="1">
      <alignment horizontal="center" vertical="center"/>
    </xf>
    <xf numFmtId="177" fontId="3" fillId="2" borderId="14" xfId="0" applyNumberFormat="1" applyFont="1" applyFill="1" applyBorder="1" applyAlignment="1">
      <alignment horizontal="center" vertical="center"/>
    </xf>
    <xf numFmtId="178" fontId="3" fillId="0" borderId="14" xfId="5" applyNumberFormat="1" applyFont="1" applyBorder="1" applyAlignment="1">
      <alignment horizontal="center" vertical="center"/>
    </xf>
    <xf numFmtId="177" fontId="3" fillId="2" borderId="4" xfId="0" applyNumberFormat="1" applyFont="1" applyFill="1" applyBorder="1" applyAlignment="1">
      <alignment horizontal="right" vertical="center"/>
    </xf>
    <xf numFmtId="41" fontId="3" fillId="2" borderId="14" xfId="0" applyNumberFormat="1" applyFont="1" applyFill="1" applyBorder="1" applyAlignment="1">
      <alignment horizontal="center" vertical="center" wrapText="1"/>
    </xf>
    <xf numFmtId="41" fontId="3" fillId="2" borderId="15" xfId="0" applyNumberFormat="1" applyFont="1" applyFill="1" applyBorder="1" applyAlignment="1">
      <alignment horizontal="center" vertical="center" wrapText="1"/>
    </xf>
    <xf numFmtId="0" fontId="13" fillId="3" borderId="1" xfId="0" applyFont="1" applyFill="1" applyBorder="1" applyAlignment="1">
      <alignment horizontal="center" vertical="center"/>
    </xf>
    <xf numFmtId="0" fontId="10" fillId="0" borderId="0" xfId="0" applyFont="1" applyFill="1" applyAlignment="1">
      <alignment horizontal="center" vertical="center"/>
    </xf>
    <xf numFmtId="0" fontId="9" fillId="0" borderId="0" xfId="0" applyFont="1" applyFill="1" applyAlignment="1">
      <alignment horizontal="center" vertical="center"/>
    </xf>
    <xf numFmtId="0" fontId="6" fillId="0" borderId="0" xfId="0" applyFont="1" applyFill="1" applyBorder="1" applyAlignment="1">
      <alignment horizontal="right" vertical="center"/>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 fillId="0" borderId="27"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1" xfId="0" applyFont="1" applyFill="1" applyBorder="1" applyAlignment="1">
      <alignment horizontal="center" vertical="center"/>
    </xf>
  </cellXfs>
  <cellStyles count="6">
    <cellStyle name="Heading" xfId="1"/>
    <cellStyle name="Heading1" xfId="2"/>
    <cellStyle name="Result" xfId="3"/>
    <cellStyle name="Result2" xfId="4"/>
    <cellStyle name="一般" xfId="0" builtinId="0" customBuiltin="1"/>
    <cellStyle name="千分位" xfId="5" builtinId="3"/>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W52"/>
  <sheetViews>
    <sheetView tabSelected="1" zoomScaleNormal="100" zoomScaleSheetLayoutView="80" workbookViewId="0">
      <pane xSplit="1" ySplit="6" topLeftCell="B7" activePane="bottomRight" state="frozen"/>
      <selection pane="topRight" activeCell="B1" sqref="B1"/>
      <selection pane="bottomLeft" activeCell="A7" sqref="A7"/>
      <selection pane="bottomRight" sqref="A1:R1"/>
    </sheetView>
  </sheetViews>
  <sheetFormatPr defaultRowHeight="16.5" x14ac:dyDescent="0.25"/>
  <cols>
    <col min="1" max="1" width="23.625" style="1" customWidth="1"/>
    <col min="2" max="2" width="5.75" style="1" customWidth="1"/>
    <col min="3" max="3" width="6.25" style="1" customWidth="1"/>
    <col min="4" max="4" width="5.625" style="1" customWidth="1"/>
    <col min="5" max="5" width="7.625" style="1" customWidth="1"/>
    <col min="6" max="6" width="15.375" style="1" customWidth="1"/>
    <col min="7" max="7" width="5.75" style="1" customWidth="1"/>
    <col min="8" max="8" width="6.125" style="1" customWidth="1"/>
    <col min="9" max="9" width="6.5" style="1" customWidth="1"/>
    <col min="10" max="10" width="9.125" style="1" customWidth="1"/>
    <col min="11" max="11" width="4.625" style="1" customWidth="1"/>
    <col min="12" max="12" width="5.875" style="1" customWidth="1"/>
    <col min="13" max="13" width="5.5" style="1" customWidth="1"/>
    <col min="14" max="14" width="9.75" style="1" customWidth="1"/>
    <col min="15" max="15" width="4.75" style="1" customWidth="1"/>
    <col min="16" max="16" width="5" style="1" customWidth="1"/>
    <col min="17" max="17" width="5.375" style="1" customWidth="1"/>
    <col min="18" max="18" width="40.125" style="1" customWidth="1"/>
    <col min="19" max="257" width="8.5" style="1" customWidth="1"/>
    <col min="258" max="1024" width="8.5" customWidth="1"/>
    <col min="1025" max="1025" width="9" customWidth="1"/>
  </cols>
  <sheetData>
    <row r="1" spans="1:18" ht="36.75" customHeight="1" x14ac:dyDescent="0.25">
      <c r="A1" s="123" t="s">
        <v>96</v>
      </c>
      <c r="B1" s="124"/>
      <c r="C1" s="124"/>
      <c r="D1" s="124"/>
      <c r="E1" s="124"/>
      <c r="F1" s="124"/>
      <c r="G1" s="124"/>
      <c r="H1" s="124"/>
      <c r="I1" s="124"/>
      <c r="J1" s="124"/>
      <c r="K1" s="124"/>
      <c r="L1" s="124"/>
      <c r="M1" s="124"/>
      <c r="N1" s="124"/>
      <c r="O1" s="124"/>
      <c r="P1" s="124"/>
      <c r="Q1" s="124"/>
      <c r="R1" s="124"/>
    </row>
    <row r="2" spans="1:18" ht="30.75" customHeight="1" thickBot="1" x14ac:dyDescent="0.3">
      <c r="A2" s="48"/>
      <c r="B2" s="2"/>
      <c r="C2" s="2"/>
      <c r="D2" s="2"/>
      <c r="E2" s="2"/>
      <c r="F2" s="2"/>
      <c r="G2" s="2"/>
      <c r="H2" s="2"/>
      <c r="I2" s="2"/>
      <c r="J2" s="2"/>
      <c r="K2" s="2"/>
      <c r="L2" s="2"/>
      <c r="M2" s="2"/>
      <c r="N2" s="2"/>
      <c r="O2" s="2"/>
      <c r="P2" s="2"/>
      <c r="Q2" s="125" t="s">
        <v>0</v>
      </c>
      <c r="R2" s="125"/>
    </row>
    <row r="3" spans="1:18" x14ac:dyDescent="0.25">
      <c r="A3" s="126" t="s">
        <v>1</v>
      </c>
      <c r="B3" s="126" t="s">
        <v>65</v>
      </c>
      <c r="C3" s="129" t="s">
        <v>72</v>
      </c>
      <c r="D3" s="130"/>
      <c r="E3" s="130"/>
      <c r="F3" s="130"/>
      <c r="G3" s="130"/>
      <c r="H3" s="130"/>
      <c r="I3" s="130"/>
      <c r="J3" s="131"/>
      <c r="K3" s="129" t="s">
        <v>2</v>
      </c>
      <c r="L3" s="130"/>
      <c r="M3" s="130"/>
      <c r="N3" s="130"/>
      <c r="O3" s="130"/>
      <c r="P3" s="130"/>
      <c r="Q3" s="131"/>
      <c r="R3" s="132" t="s">
        <v>3</v>
      </c>
    </row>
    <row r="4" spans="1:18" x14ac:dyDescent="0.25">
      <c r="A4" s="127"/>
      <c r="B4" s="127"/>
      <c r="C4" s="135" t="s">
        <v>4</v>
      </c>
      <c r="D4" s="136"/>
      <c r="E4" s="136"/>
      <c r="F4" s="136"/>
      <c r="G4" s="136"/>
      <c r="H4" s="136"/>
      <c r="I4" s="136" t="s">
        <v>5</v>
      </c>
      <c r="J4" s="138" t="s">
        <v>6</v>
      </c>
      <c r="K4" s="135" t="s">
        <v>7</v>
      </c>
      <c r="L4" s="136"/>
      <c r="M4" s="136"/>
      <c r="N4" s="136"/>
      <c r="O4" s="136"/>
      <c r="P4" s="136"/>
      <c r="Q4" s="138" t="s">
        <v>5</v>
      </c>
      <c r="R4" s="133"/>
    </row>
    <row r="5" spans="1:18" x14ac:dyDescent="0.25">
      <c r="A5" s="127"/>
      <c r="B5" s="127"/>
      <c r="C5" s="135" t="s">
        <v>73</v>
      </c>
      <c r="D5" s="142" t="s">
        <v>8</v>
      </c>
      <c r="E5" s="142"/>
      <c r="F5" s="142"/>
      <c r="G5" s="142" t="s">
        <v>9</v>
      </c>
      <c r="H5" s="136" t="s">
        <v>10</v>
      </c>
      <c r="I5" s="136"/>
      <c r="J5" s="138"/>
      <c r="K5" s="135" t="s">
        <v>74</v>
      </c>
      <c r="L5" s="142" t="s">
        <v>8</v>
      </c>
      <c r="M5" s="142"/>
      <c r="N5" s="142"/>
      <c r="O5" s="136" t="s">
        <v>9</v>
      </c>
      <c r="P5" s="136" t="s">
        <v>10</v>
      </c>
      <c r="Q5" s="138"/>
      <c r="R5" s="133"/>
    </row>
    <row r="6" spans="1:18" ht="90" customHeight="1" thickBot="1" x14ac:dyDescent="0.3">
      <c r="A6" s="128"/>
      <c r="B6" s="128"/>
      <c r="C6" s="141"/>
      <c r="D6" s="47" t="s">
        <v>11</v>
      </c>
      <c r="E6" s="47" t="s">
        <v>12</v>
      </c>
      <c r="F6" s="47" t="s">
        <v>13</v>
      </c>
      <c r="G6" s="143"/>
      <c r="H6" s="137"/>
      <c r="I6" s="137"/>
      <c r="J6" s="139"/>
      <c r="K6" s="141"/>
      <c r="L6" s="47" t="s">
        <v>11</v>
      </c>
      <c r="M6" s="47" t="s">
        <v>14</v>
      </c>
      <c r="N6" s="47" t="s">
        <v>15</v>
      </c>
      <c r="O6" s="137"/>
      <c r="P6" s="137"/>
      <c r="Q6" s="139"/>
      <c r="R6" s="134"/>
    </row>
    <row r="7" spans="1:18" ht="24" customHeight="1" thickBot="1" x14ac:dyDescent="0.3">
      <c r="A7" s="37"/>
      <c r="B7" s="49">
        <v>77</v>
      </c>
      <c r="C7" s="50">
        <f>C8+C18+C26+C34+C41+C50+C51</f>
        <v>76</v>
      </c>
      <c r="D7" s="50">
        <f t="shared" ref="D7:H7" si="0">D8+D18+D26+D34+D41+D50+D51</f>
        <v>5</v>
      </c>
      <c r="E7" s="50">
        <v>47</v>
      </c>
      <c r="F7" s="50">
        <f t="shared" si="0"/>
        <v>23</v>
      </c>
      <c r="G7" s="50">
        <f t="shared" si="0"/>
        <v>0</v>
      </c>
      <c r="H7" s="50">
        <f t="shared" si="0"/>
        <v>1</v>
      </c>
      <c r="I7" s="118">
        <f>(I8+I18+I26+I34+I41+I50+I51)/7</f>
        <v>21.046428571428571</v>
      </c>
      <c r="J7" s="118">
        <f>(J8+J18+J26+J34+J41+J50+J51)/7</f>
        <v>329.3535714285714</v>
      </c>
      <c r="K7" s="38">
        <f>K8+K18+K26+K34+K41+K51</f>
        <v>1</v>
      </c>
      <c r="L7" s="39">
        <f t="shared" ref="L7:Q7" si="1">L8+L18+L26+L34+L41+L51</f>
        <v>0</v>
      </c>
      <c r="M7" s="39">
        <f t="shared" si="1"/>
        <v>1</v>
      </c>
      <c r="N7" s="39">
        <f t="shared" si="1"/>
        <v>0</v>
      </c>
      <c r="O7" s="39">
        <f t="shared" si="1"/>
        <v>0</v>
      </c>
      <c r="P7" s="39">
        <f t="shared" si="1"/>
        <v>0</v>
      </c>
      <c r="Q7" s="40">
        <f t="shared" si="1"/>
        <v>22</v>
      </c>
      <c r="R7" s="41"/>
    </row>
    <row r="8" spans="1:18" x14ac:dyDescent="0.25">
      <c r="A8" s="44" t="s">
        <v>24</v>
      </c>
      <c r="B8" s="45">
        <f>C8+K8</f>
        <v>18</v>
      </c>
      <c r="C8" s="42">
        <f>SUM(C9:C17)</f>
        <v>18</v>
      </c>
      <c r="D8" s="43">
        <f>SUM(D9:D17)</f>
        <v>1</v>
      </c>
      <c r="E8" s="43">
        <f t="shared" ref="E8:H8" si="2">SUM(E9:E17)</f>
        <v>8</v>
      </c>
      <c r="F8" s="43">
        <f t="shared" si="2"/>
        <v>9</v>
      </c>
      <c r="G8" s="43">
        <f t="shared" si="2"/>
        <v>0</v>
      </c>
      <c r="H8" s="43">
        <f t="shared" si="2"/>
        <v>0</v>
      </c>
      <c r="I8" s="43">
        <f>SUM(I9:I17)/5</f>
        <v>22.4</v>
      </c>
      <c r="J8" s="46">
        <f>SUM(J9:J17)/5</f>
        <v>315.60000000000002</v>
      </c>
      <c r="K8" s="22">
        <f t="shared" ref="K8:Q8" si="3">SUM(K9:K17)</f>
        <v>0</v>
      </c>
      <c r="L8" s="3">
        <f t="shared" si="3"/>
        <v>0</v>
      </c>
      <c r="M8" s="3">
        <f t="shared" si="3"/>
        <v>0</v>
      </c>
      <c r="N8" s="3">
        <f t="shared" si="3"/>
        <v>0</v>
      </c>
      <c r="O8" s="3">
        <f t="shared" si="3"/>
        <v>0</v>
      </c>
      <c r="P8" s="3">
        <f t="shared" si="3"/>
        <v>0</v>
      </c>
      <c r="Q8" s="23">
        <f t="shared" si="3"/>
        <v>0</v>
      </c>
      <c r="R8" s="30"/>
    </row>
    <row r="9" spans="1:18" ht="20.100000000000001" customHeight="1" x14ac:dyDescent="0.25">
      <c r="A9" s="16" t="s">
        <v>26</v>
      </c>
      <c r="B9" s="20">
        <f>C9+K9</f>
        <v>0</v>
      </c>
      <c r="C9" s="24">
        <f>SUM(D9:H9)</f>
        <v>0</v>
      </c>
      <c r="D9" s="4">
        <v>0</v>
      </c>
      <c r="E9" s="4">
        <v>0</v>
      </c>
      <c r="F9" s="5" t="s">
        <v>87</v>
      </c>
      <c r="G9" s="4" t="s">
        <v>84</v>
      </c>
      <c r="H9" s="4" t="s">
        <v>86</v>
      </c>
      <c r="I9" s="6" t="s">
        <v>87</v>
      </c>
      <c r="J9" s="25" t="s">
        <v>84</v>
      </c>
      <c r="K9" s="24">
        <f>SUM(L9:O9)</f>
        <v>0</v>
      </c>
      <c r="L9" s="4" t="s">
        <v>84</v>
      </c>
      <c r="M9" s="4" t="s">
        <v>86</v>
      </c>
      <c r="N9" s="4" t="s">
        <v>84</v>
      </c>
      <c r="O9" s="4" t="s">
        <v>86</v>
      </c>
      <c r="P9" s="4" t="s">
        <v>84</v>
      </c>
      <c r="Q9" s="4" t="s">
        <v>86</v>
      </c>
      <c r="R9" s="31"/>
    </row>
    <row r="10" spans="1:18" ht="49.5" customHeight="1" x14ac:dyDescent="0.25">
      <c r="A10" s="84" t="s">
        <v>27</v>
      </c>
      <c r="B10" s="85">
        <f>C10+K10</f>
        <v>3</v>
      </c>
      <c r="C10" s="86">
        <v>3</v>
      </c>
      <c r="D10" s="71">
        <v>1</v>
      </c>
      <c r="E10" s="71">
        <v>1</v>
      </c>
      <c r="F10" s="5">
        <v>1</v>
      </c>
      <c r="G10" s="71" t="s">
        <v>85</v>
      </c>
      <c r="H10" s="71" t="s">
        <v>85</v>
      </c>
      <c r="I10" s="72">
        <v>30</v>
      </c>
      <c r="J10" s="87">
        <v>892</v>
      </c>
      <c r="K10" s="86">
        <f>SUM(L10:O10)</f>
        <v>0</v>
      </c>
      <c r="L10" s="71" t="s">
        <v>84</v>
      </c>
      <c r="M10" s="71" t="s">
        <v>86</v>
      </c>
      <c r="N10" s="71" t="s">
        <v>84</v>
      </c>
      <c r="O10" s="71" t="s">
        <v>86</v>
      </c>
      <c r="P10" s="71" t="s">
        <v>84</v>
      </c>
      <c r="Q10" s="71" t="s">
        <v>86</v>
      </c>
      <c r="R10" s="88" t="s">
        <v>95</v>
      </c>
    </row>
    <row r="11" spans="1:18" ht="61.5" customHeight="1" x14ac:dyDescent="0.25">
      <c r="A11" s="16" t="s">
        <v>28</v>
      </c>
      <c r="B11" s="85">
        <f t="shared" ref="B11:B17" si="4">C11+K11</f>
        <v>7</v>
      </c>
      <c r="C11" s="24">
        <f t="shared" ref="C11:C17" si="5">E11+F11</f>
        <v>7</v>
      </c>
      <c r="D11" s="4" t="s">
        <v>94</v>
      </c>
      <c r="E11" s="11">
        <v>2</v>
      </c>
      <c r="F11" s="5">
        <v>5</v>
      </c>
      <c r="G11" s="4" t="s">
        <v>86</v>
      </c>
      <c r="H11" s="4" t="s">
        <v>79</v>
      </c>
      <c r="I11" s="6">
        <v>25</v>
      </c>
      <c r="J11" s="25">
        <v>400</v>
      </c>
      <c r="K11" s="24">
        <f t="shared" ref="K11:K51" si="6">SUM(L11:O11)</f>
        <v>0</v>
      </c>
      <c r="L11" s="4" t="s">
        <v>84</v>
      </c>
      <c r="M11" s="4" t="s">
        <v>86</v>
      </c>
      <c r="N11" s="4" t="s">
        <v>84</v>
      </c>
      <c r="O11" s="4" t="s">
        <v>86</v>
      </c>
      <c r="P11" s="4" t="s">
        <v>84</v>
      </c>
      <c r="Q11" s="4" t="s">
        <v>86</v>
      </c>
      <c r="R11" s="32" t="s">
        <v>62</v>
      </c>
    </row>
    <row r="12" spans="1:18" x14ac:dyDescent="0.25">
      <c r="A12" s="16" t="s">
        <v>29</v>
      </c>
      <c r="B12" s="85">
        <f>C12+K12</f>
        <v>3</v>
      </c>
      <c r="C12" s="24">
        <v>3</v>
      </c>
      <c r="D12" s="101" t="s">
        <v>94</v>
      </c>
      <c r="E12" s="102">
        <v>1</v>
      </c>
      <c r="F12" s="103">
        <v>2</v>
      </c>
      <c r="G12" s="4" t="s">
        <v>86</v>
      </c>
      <c r="H12" s="4" t="s">
        <v>79</v>
      </c>
      <c r="I12" s="6">
        <v>20</v>
      </c>
      <c r="J12" s="25">
        <v>128</v>
      </c>
      <c r="K12" s="24">
        <f t="shared" si="6"/>
        <v>0</v>
      </c>
      <c r="L12" s="4" t="s">
        <v>84</v>
      </c>
      <c r="M12" s="4" t="s">
        <v>86</v>
      </c>
      <c r="N12" s="4" t="s">
        <v>84</v>
      </c>
      <c r="O12" s="4" t="s">
        <v>86</v>
      </c>
      <c r="P12" s="4" t="s">
        <v>84</v>
      </c>
      <c r="Q12" s="4" t="s">
        <v>86</v>
      </c>
      <c r="R12" s="33"/>
    </row>
    <row r="13" spans="1:18" x14ac:dyDescent="0.25">
      <c r="A13" s="84" t="s">
        <v>30</v>
      </c>
      <c r="B13" s="85">
        <f t="shared" si="4"/>
        <v>3</v>
      </c>
      <c r="C13" s="86">
        <v>3</v>
      </c>
      <c r="D13" s="71" t="s">
        <v>83</v>
      </c>
      <c r="E13" s="71">
        <v>2</v>
      </c>
      <c r="F13" s="5">
        <v>1</v>
      </c>
      <c r="G13" s="71" t="s">
        <v>84</v>
      </c>
      <c r="H13" s="71" t="s">
        <v>87</v>
      </c>
      <c r="I13" s="72">
        <v>22</v>
      </c>
      <c r="J13" s="87">
        <v>110</v>
      </c>
      <c r="K13" s="86">
        <f t="shared" si="6"/>
        <v>0</v>
      </c>
      <c r="L13" s="71" t="s">
        <v>84</v>
      </c>
      <c r="M13" s="71" t="s">
        <v>86</v>
      </c>
      <c r="N13" s="71" t="s">
        <v>84</v>
      </c>
      <c r="O13" s="71" t="s">
        <v>86</v>
      </c>
      <c r="P13" s="71" t="s">
        <v>84</v>
      </c>
      <c r="Q13" s="71" t="s">
        <v>86</v>
      </c>
      <c r="R13" s="88" t="s">
        <v>22</v>
      </c>
    </row>
    <row r="14" spans="1:18" ht="62.25" customHeight="1" x14ac:dyDescent="0.25">
      <c r="A14" s="16" t="s">
        <v>31</v>
      </c>
      <c r="B14" s="85">
        <v>2</v>
      </c>
      <c r="C14" s="24">
        <v>2</v>
      </c>
      <c r="D14" s="4" t="s">
        <v>66</v>
      </c>
      <c r="E14" s="53">
        <v>2</v>
      </c>
      <c r="F14" s="5">
        <v>0</v>
      </c>
      <c r="G14" s="4" t="s">
        <v>86</v>
      </c>
      <c r="H14" s="4" t="s">
        <v>79</v>
      </c>
      <c r="I14" s="82">
        <v>15</v>
      </c>
      <c r="J14" s="83">
        <v>48</v>
      </c>
      <c r="K14" s="4" t="s">
        <v>84</v>
      </c>
      <c r="L14" s="4" t="s">
        <v>84</v>
      </c>
      <c r="M14" s="4" t="s">
        <v>86</v>
      </c>
      <c r="N14" s="4" t="s">
        <v>84</v>
      </c>
      <c r="O14" s="4" t="s">
        <v>86</v>
      </c>
      <c r="P14" s="4" t="s">
        <v>84</v>
      </c>
      <c r="Q14" s="4" t="s">
        <v>86</v>
      </c>
      <c r="R14" s="54" t="s">
        <v>81</v>
      </c>
    </row>
    <row r="15" spans="1:18" ht="20.100000000000001" customHeight="1" x14ac:dyDescent="0.25">
      <c r="A15" s="16" t="s">
        <v>32</v>
      </c>
      <c r="B15" s="85">
        <f t="shared" si="4"/>
        <v>0</v>
      </c>
      <c r="C15" s="24">
        <f t="shared" si="5"/>
        <v>0</v>
      </c>
      <c r="D15" s="4">
        <v>0</v>
      </c>
      <c r="E15" s="4">
        <v>0</v>
      </c>
      <c r="F15" s="5">
        <v>0</v>
      </c>
      <c r="G15" s="4">
        <v>0</v>
      </c>
      <c r="H15" s="4">
        <v>0</v>
      </c>
      <c r="I15" s="6" t="s">
        <v>91</v>
      </c>
      <c r="J15" s="25">
        <v>0</v>
      </c>
      <c r="K15" s="24">
        <f t="shared" si="6"/>
        <v>0</v>
      </c>
      <c r="L15" s="4" t="s">
        <v>84</v>
      </c>
      <c r="M15" s="4" t="s">
        <v>86</v>
      </c>
      <c r="N15" s="4" t="s">
        <v>84</v>
      </c>
      <c r="O15" s="4" t="s">
        <v>86</v>
      </c>
      <c r="P15" s="4" t="s">
        <v>84</v>
      </c>
      <c r="Q15" s="4" t="s">
        <v>86</v>
      </c>
      <c r="R15" s="31"/>
    </row>
    <row r="16" spans="1:18" ht="20.100000000000001" customHeight="1" x14ac:dyDescent="0.25">
      <c r="A16" s="16" t="s">
        <v>33</v>
      </c>
      <c r="B16" s="85">
        <f t="shared" si="4"/>
        <v>0</v>
      </c>
      <c r="C16" s="24">
        <f t="shared" si="5"/>
        <v>0</v>
      </c>
      <c r="D16" s="4">
        <v>0</v>
      </c>
      <c r="E16" s="4">
        <v>0</v>
      </c>
      <c r="F16" s="5">
        <v>0</v>
      </c>
      <c r="G16" s="4">
        <v>0</v>
      </c>
      <c r="H16" s="4">
        <v>0</v>
      </c>
      <c r="I16" s="6" t="s">
        <v>87</v>
      </c>
      <c r="J16" s="25">
        <v>0</v>
      </c>
      <c r="K16" s="24">
        <f t="shared" si="6"/>
        <v>0</v>
      </c>
      <c r="L16" s="4" t="s">
        <v>84</v>
      </c>
      <c r="M16" s="4" t="s">
        <v>86</v>
      </c>
      <c r="N16" s="4" t="s">
        <v>84</v>
      </c>
      <c r="O16" s="4" t="s">
        <v>86</v>
      </c>
      <c r="P16" s="4" t="s">
        <v>84</v>
      </c>
      <c r="Q16" s="4" t="s">
        <v>86</v>
      </c>
      <c r="R16" s="31"/>
    </row>
    <row r="17" spans="1:18" ht="20.100000000000001" customHeight="1" thickBot="1" x14ac:dyDescent="0.3">
      <c r="A17" s="16" t="s">
        <v>34</v>
      </c>
      <c r="B17" s="85">
        <f t="shared" si="4"/>
        <v>0</v>
      </c>
      <c r="C17" s="65">
        <f t="shared" si="5"/>
        <v>0</v>
      </c>
      <c r="D17" s="66">
        <v>0</v>
      </c>
      <c r="E17" s="66">
        <v>0</v>
      </c>
      <c r="F17" s="99">
        <v>0</v>
      </c>
      <c r="G17" s="66">
        <v>0</v>
      </c>
      <c r="H17" s="66">
        <v>0</v>
      </c>
      <c r="I17" s="68" t="s">
        <v>83</v>
      </c>
      <c r="J17" s="100">
        <v>0</v>
      </c>
      <c r="K17" s="65">
        <f t="shared" si="6"/>
        <v>0</v>
      </c>
      <c r="L17" s="66" t="s">
        <v>84</v>
      </c>
      <c r="M17" s="66" t="s">
        <v>86</v>
      </c>
      <c r="N17" s="66" t="s">
        <v>84</v>
      </c>
      <c r="O17" s="66" t="s">
        <v>86</v>
      </c>
      <c r="P17" s="66" t="s">
        <v>84</v>
      </c>
      <c r="Q17" s="66" t="s">
        <v>86</v>
      </c>
      <c r="R17" s="35"/>
    </row>
    <row r="18" spans="1:18" ht="20.100000000000001" customHeight="1" x14ac:dyDescent="0.25">
      <c r="A18" s="15" t="s">
        <v>16</v>
      </c>
      <c r="B18" s="19">
        <f>C18+K18</f>
        <v>18</v>
      </c>
      <c r="C18" s="22">
        <f>SUM(C19:C25)</f>
        <v>18</v>
      </c>
      <c r="D18" s="3">
        <f t="shared" ref="D18:G18" si="7">SUM(D19:D25)</f>
        <v>0</v>
      </c>
      <c r="E18" s="3">
        <f>SUM(E19:E25)</f>
        <v>11</v>
      </c>
      <c r="F18" s="3">
        <f>SUM(F19:F25)</f>
        <v>6</v>
      </c>
      <c r="G18" s="3">
        <f t="shared" si="7"/>
        <v>0</v>
      </c>
      <c r="H18" s="3">
        <f>SUM(H19:H25)</f>
        <v>1</v>
      </c>
      <c r="I18" s="3">
        <f>SUM(I19:I25)/5</f>
        <v>21.8</v>
      </c>
      <c r="J18" s="98">
        <f>SUM(J19:J25)/5</f>
        <v>580</v>
      </c>
      <c r="K18" s="3">
        <f t="shared" ref="K18:Q18" si="8">SUM(K19:K25)</f>
        <v>0</v>
      </c>
      <c r="L18" s="3">
        <f t="shared" si="8"/>
        <v>0</v>
      </c>
      <c r="M18" s="3">
        <f t="shared" si="8"/>
        <v>0</v>
      </c>
      <c r="N18" s="3">
        <f t="shared" si="8"/>
        <v>0</v>
      </c>
      <c r="O18" s="3">
        <f t="shared" si="8"/>
        <v>0</v>
      </c>
      <c r="P18" s="3">
        <f t="shared" si="8"/>
        <v>0</v>
      </c>
      <c r="Q18" s="3">
        <f t="shared" si="8"/>
        <v>0</v>
      </c>
      <c r="R18" s="30"/>
    </row>
    <row r="19" spans="1:18" ht="20.100000000000001" customHeight="1" x14ac:dyDescent="0.25">
      <c r="A19" s="52" t="s">
        <v>35</v>
      </c>
      <c r="B19" s="20">
        <f>C19+K19</f>
        <v>0</v>
      </c>
      <c r="C19" s="24">
        <f t="shared" ref="C19:C22" si="9">SUM(D19:H19)</f>
        <v>0</v>
      </c>
      <c r="D19" s="4">
        <v>0</v>
      </c>
      <c r="E19" s="4">
        <v>0</v>
      </c>
      <c r="F19" s="5">
        <v>0</v>
      </c>
      <c r="G19" s="24">
        <f t="shared" ref="G19:G20" si="10">SUM(H19:L19)</f>
        <v>0</v>
      </c>
      <c r="H19" s="4">
        <v>0</v>
      </c>
      <c r="I19" s="58" t="s">
        <v>87</v>
      </c>
      <c r="J19" s="90" t="s">
        <v>84</v>
      </c>
      <c r="K19" s="4">
        <f>SUM(L19:O19)</f>
        <v>0</v>
      </c>
      <c r="L19" s="4">
        <f t="shared" ref="L19:Q25" si="11">SUM(M19:P19)</f>
        <v>0</v>
      </c>
      <c r="M19" s="4">
        <f t="shared" si="11"/>
        <v>0</v>
      </c>
      <c r="N19" s="4">
        <f>SUM(O19:R19)</f>
        <v>0</v>
      </c>
      <c r="O19" s="4">
        <f t="shared" si="11"/>
        <v>0</v>
      </c>
      <c r="P19" s="4">
        <f t="shared" si="11"/>
        <v>0</v>
      </c>
      <c r="Q19" s="4">
        <f t="shared" si="11"/>
        <v>0</v>
      </c>
      <c r="R19" s="31"/>
    </row>
    <row r="20" spans="1:18" ht="20.100000000000001" customHeight="1" x14ac:dyDescent="0.25">
      <c r="A20" s="52" t="s">
        <v>36</v>
      </c>
      <c r="B20" s="20">
        <f t="shared" ref="B20:B33" si="12">C20+K20</f>
        <v>0</v>
      </c>
      <c r="C20" s="24">
        <f t="shared" si="9"/>
        <v>0</v>
      </c>
      <c r="D20" s="4">
        <v>0</v>
      </c>
      <c r="E20" s="4">
        <v>0</v>
      </c>
      <c r="F20" s="5">
        <v>0</v>
      </c>
      <c r="G20" s="24">
        <f t="shared" si="10"/>
        <v>0</v>
      </c>
      <c r="H20" s="4">
        <v>0</v>
      </c>
      <c r="I20" s="58" t="s">
        <v>83</v>
      </c>
      <c r="J20" s="90" t="s">
        <v>83</v>
      </c>
      <c r="K20" s="4">
        <f t="shared" si="6"/>
        <v>0</v>
      </c>
      <c r="L20" s="4">
        <f t="shared" si="11"/>
        <v>0</v>
      </c>
      <c r="M20" s="4">
        <f t="shared" si="11"/>
        <v>0</v>
      </c>
      <c r="N20" s="4">
        <f>SUM(O20:R20)</f>
        <v>0</v>
      </c>
      <c r="O20" s="4">
        <f t="shared" si="11"/>
        <v>0</v>
      </c>
      <c r="P20" s="4">
        <f t="shared" si="11"/>
        <v>0</v>
      </c>
      <c r="Q20" s="4">
        <f t="shared" si="11"/>
        <v>0</v>
      </c>
      <c r="R20" s="31"/>
    </row>
    <row r="21" spans="1:18" x14ac:dyDescent="0.25">
      <c r="A21" s="16" t="s">
        <v>37</v>
      </c>
      <c r="B21" s="20">
        <f>C21</f>
        <v>2</v>
      </c>
      <c r="C21" s="24">
        <f t="shared" si="9"/>
        <v>2</v>
      </c>
      <c r="D21" s="4">
        <v>0</v>
      </c>
      <c r="E21" s="4">
        <v>1</v>
      </c>
      <c r="F21" s="10">
        <v>1</v>
      </c>
      <c r="G21" s="4">
        <v>0</v>
      </c>
      <c r="H21" s="4" t="s">
        <v>84</v>
      </c>
      <c r="I21" s="6">
        <v>22</v>
      </c>
      <c r="J21" s="90">
        <v>1100</v>
      </c>
      <c r="K21" s="4">
        <f t="shared" si="6"/>
        <v>0</v>
      </c>
      <c r="L21" s="4">
        <f t="shared" si="11"/>
        <v>0</v>
      </c>
      <c r="M21" s="4">
        <f t="shared" si="11"/>
        <v>0</v>
      </c>
      <c r="N21" s="4">
        <f t="shared" si="11"/>
        <v>0</v>
      </c>
      <c r="O21" s="4">
        <f t="shared" si="11"/>
        <v>0</v>
      </c>
      <c r="P21" s="4">
        <f t="shared" si="11"/>
        <v>0</v>
      </c>
      <c r="Q21" s="4">
        <f t="shared" si="11"/>
        <v>0</v>
      </c>
      <c r="R21" s="31" t="s">
        <v>80</v>
      </c>
    </row>
    <row r="22" spans="1:18" ht="27" customHeight="1" x14ac:dyDescent="0.25">
      <c r="A22" s="16" t="s">
        <v>38</v>
      </c>
      <c r="B22" s="20">
        <v>1</v>
      </c>
      <c r="C22" s="24">
        <f t="shared" si="9"/>
        <v>1</v>
      </c>
      <c r="D22" s="4">
        <v>0</v>
      </c>
      <c r="E22" s="4">
        <v>1</v>
      </c>
      <c r="F22" s="5">
        <v>0</v>
      </c>
      <c r="G22" s="4">
        <v>0</v>
      </c>
      <c r="H22" s="4" t="s">
        <v>83</v>
      </c>
      <c r="I22" s="6">
        <v>20</v>
      </c>
      <c r="J22" s="91">
        <v>160</v>
      </c>
      <c r="K22" s="4">
        <f t="shared" si="6"/>
        <v>0</v>
      </c>
      <c r="L22" s="4">
        <f t="shared" si="11"/>
        <v>0</v>
      </c>
      <c r="M22" s="4">
        <f t="shared" si="11"/>
        <v>0</v>
      </c>
      <c r="N22" s="4">
        <f t="shared" si="11"/>
        <v>0</v>
      </c>
      <c r="O22" s="4">
        <f t="shared" si="11"/>
        <v>0</v>
      </c>
      <c r="P22" s="4">
        <f t="shared" si="11"/>
        <v>0</v>
      </c>
      <c r="Q22" s="4">
        <f t="shared" si="11"/>
        <v>0</v>
      </c>
      <c r="R22" s="31" t="s">
        <v>78</v>
      </c>
    </row>
    <row r="23" spans="1:18" ht="47.25" x14ac:dyDescent="0.25">
      <c r="A23" s="16" t="s">
        <v>39</v>
      </c>
      <c r="B23" s="20">
        <f t="shared" si="12"/>
        <v>8</v>
      </c>
      <c r="C23" s="24">
        <f t="shared" ref="C23" si="13">SUM(D23:H23)</f>
        <v>8</v>
      </c>
      <c r="D23" s="11">
        <v>0</v>
      </c>
      <c r="E23" s="11">
        <v>4</v>
      </c>
      <c r="F23" s="5">
        <v>4</v>
      </c>
      <c r="G23" s="11">
        <v>0</v>
      </c>
      <c r="H23" s="11" t="s">
        <v>84</v>
      </c>
      <c r="I23" s="6">
        <v>20</v>
      </c>
      <c r="J23" s="91">
        <v>420</v>
      </c>
      <c r="K23" s="4">
        <f t="shared" si="6"/>
        <v>0</v>
      </c>
      <c r="L23" s="4">
        <f t="shared" si="11"/>
        <v>0</v>
      </c>
      <c r="M23" s="4">
        <f t="shared" si="11"/>
        <v>0</v>
      </c>
      <c r="N23" s="4">
        <f t="shared" si="11"/>
        <v>0</v>
      </c>
      <c r="O23" s="4">
        <f t="shared" si="11"/>
        <v>0</v>
      </c>
      <c r="P23" s="4">
        <f t="shared" si="11"/>
        <v>0</v>
      </c>
      <c r="Q23" s="4">
        <f t="shared" si="11"/>
        <v>0</v>
      </c>
      <c r="R23" s="35" t="s">
        <v>63</v>
      </c>
    </row>
    <row r="24" spans="1:18" x14ac:dyDescent="0.25">
      <c r="A24" s="16" t="s">
        <v>40</v>
      </c>
      <c r="B24" s="20">
        <f t="shared" si="12"/>
        <v>4</v>
      </c>
      <c r="C24" s="24">
        <f>SUM(D24:H24)</f>
        <v>4</v>
      </c>
      <c r="D24" s="11">
        <v>0</v>
      </c>
      <c r="E24" s="4">
        <v>3</v>
      </c>
      <c r="F24" s="5">
        <v>0</v>
      </c>
      <c r="G24" s="11">
        <v>0</v>
      </c>
      <c r="H24" s="4">
        <v>1</v>
      </c>
      <c r="I24" s="6">
        <v>22</v>
      </c>
      <c r="J24" s="91">
        <v>720</v>
      </c>
      <c r="K24" s="4">
        <f t="shared" si="6"/>
        <v>0</v>
      </c>
      <c r="L24" s="4">
        <f t="shared" si="11"/>
        <v>0</v>
      </c>
      <c r="M24" s="4">
        <f t="shared" si="11"/>
        <v>0</v>
      </c>
      <c r="N24" s="4">
        <f t="shared" si="11"/>
        <v>0</v>
      </c>
      <c r="O24" s="4">
        <f t="shared" si="11"/>
        <v>0</v>
      </c>
      <c r="P24" s="4">
        <f t="shared" si="11"/>
        <v>0</v>
      </c>
      <c r="Q24" s="4">
        <f t="shared" si="11"/>
        <v>0</v>
      </c>
      <c r="R24" s="31" t="s">
        <v>23</v>
      </c>
    </row>
    <row r="25" spans="1:18" ht="32.25" thickBot="1" x14ac:dyDescent="0.3">
      <c r="A25" s="17" t="s">
        <v>41</v>
      </c>
      <c r="B25" s="21">
        <f t="shared" si="12"/>
        <v>3</v>
      </c>
      <c r="C25" s="26">
        <f>SUM(D25:H25)</f>
        <v>3</v>
      </c>
      <c r="D25" s="14">
        <v>0</v>
      </c>
      <c r="E25" s="7">
        <v>2</v>
      </c>
      <c r="F25" s="12">
        <v>1</v>
      </c>
      <c r="G25" s="14">
        <v>0</v>
      </c>
      <c r="H25" s="7" t="s">
        <v>90</v>
      </c>
      <c r="I25" s="9">
        <v>25</v>
      </c>
      <c r="J25" s="92">
        <v>500</v>
      </c>
      <c r="K25" s="7">
        <f t="shared" si="6"/>
        <v>0</v>
      </c>
      <c r="L25" s="7">
        <f t="shared" si="11"/>
        <v>0</v>
      </c>
      <c r="M25" s="7">
        <f t="shared" si="11"/>
        <v>0</v>
      </c>
      <c r="N25" s="7">
        <f t="shared" si="11"/>
        <v>0</v>
      </c>
      <c r="O25" s="7">
        <f t="shared" si="11"/>
        <v>0</v>
      </c>
      <c r="P25" s="7">
        <f t="shared" si="11"/>
        <v>0</v>
      </c>
      <c r="Q25" s="7">
        <f t="shared" si="11"/>
        <v>0</v>
      </c>
      <c r="R25" s="34" t="s">
        <v>75</v>
      </c>
    </row>
    <row r="26" spans="1:18" ht="20.100000000000001" customHeight="1" x14ac:dyDescent="0.25">
      <c r="A26" s="73" t="s">
        <v>17</v>
      </c>
      <c r="B26" s="74">
        <f>C26+K26</f>
        <v>5</v>
      </c>
      <c r="C26" s="3">
        <f>SUM(C27:C33)</f>
        <v>5</v>
      </c>
      <c r="D26" s="3">
        <f t="shared" ref="D26" si="14">SUM(D27:D33)</f>
        <v>0</v>
      </c>
      <c r="E26" s="3">
        <f>SUM(E27:E33)</f>
        <v>4</v>
      </c>
      <c r="F26" s="3">
        <f t="shared" ref="F26:H26" si="15">SUM(F27:F33)</f>
        <v>1</v>
      </c>
      <c r="G26" s="3">
        <f t="shared" si="15"/>
        <v>0</v>
      </c>
      <c r="H26" s="3">
        <f t="shared" si="15"/>
        <v>0</v>
      </c>
      <c r="I26" s="3">
        <f>SUM(I27:I33)/2</f>
        <v>22</v>
      </c>
      <c r="J26" s="119">
        <f>SUM(J27:J33)/2</f>
        <v>311.5</v>
      </c>
      <c r="K26" s="3">
        <f>SUM(K27:K33)</f>
        <v>0</v>
      </c>
      <c r="L26" s="3">
        <f>SUM(L27:L33)</f>
        <v>0</v>
      </c>
      <c r="M26" s="3">
        <f t="shared" ref="M26:Q26" si="16">SUM(M27:M33)</f>
        <v>0</v>
      </c>
      <c r="N26" s="3">
        <f t="shared" si="16"/>
        <v>0</v>
      </c>
      <c r="O26" s="3">
        <f t="shared" si="16"/>
        <v>0</v>
      </c>
      <c r="P26" s="3">
        <f t="shared" si="16"/>
        <v>0</v>
      </c>
      <c r="Q26" s="3">
        <f t="shared" si="16"/>
        <v>0</v>
      </c>
      <c r="R26" s="75"/>
    </row>
    <row r="27" spans="1:18" ht="86.25" customHeight="1" x14ac:dyDescent="0.25">
      <c r="A27" s="76" t="s">
        <v>42</v>
      </c>
      <c r="B27" s="70">
        <f t="shared" si="12"/>
        <v>4</v>
      </c>
      <c r="C27" s="4">
        <f>SUM(D27:G27)</f>
        <v>4</v>
      </c>
      <c r="D27" s="62" t="s">
        <v>87</v>
      </c>
      <c r="E27" s="59">
        <v>3</v>
      </c>
      <c r="F27" s="60">
        <v>1</v>
      </c>
      <c r="G27" s="59">
        <v>0</v>
      </c>
      <c r="H27" s="59">
        <v>0</v>
      </c>
      <c r="I27" s="61">
        <v>22</v>
      </c>
      <c r="J27" s="61">
        <v>598</v>
      </c>
      <c r="K27" s="4">
        <f t="shared" si="6"/>
        <v>0</v>
      </c>
      <c r="L27" s="4">
        <f t="shared" ref="L27:L33" si="17">SUM(M27:P27)</f>
        <v>0</v>
      </c>
      <c r="M27" s="4">
        <f t="shared" ref="M27:M33" si="18">SUM(N27:Q27)</f>
        <v>0</v>
      </c>
      <c r="N27" s="4">
        <f t="shared" ref="N27:N33" si="19">SUM(O27:R27)</f>
        <v>0</v>
      </c>
      <c r="O27" s="4">
        <f t="shared" ref="O27:O33" si="20">SUM(P27:S27)</f>
        <v>0</v>
      </c>
      <c r="P27" s="4">
        <f t="shared" ref="P27:P33" si="21">SUM(Q27:T27)</f>
        <v>0</v>
      </c>
      <c r="Q27" s="4">
        <f t="shared" ref="Q27:Q33" si="22">SUM(R27:U27)</f>
        <v>0</v>
      </c>
      <c r="R27" s="77" t="s">
        <v>88</v>
      </c>
    </row>
    <row r="28" spans="1:18" ht="20.100000000000001" customHeight="1" x14ac:dyDescent="0.25">
      <c r="A28" s="76" t="s">
        <v>43</v>
      </c>
      <c r="B28" s="70">
        <f>C28</f>
        <v>1</v>
      </c>
      <c r="C28" s="4">
        <v>1</v>
      </c>
      <c r="D28" s="62" t="s">
        <v>87</v>
      </c>
      <c r="E28" s="4">
        <v>1</v>
      </c>
      <c r="F28" s="10" t="s">
        <v>84</v>
      </c>
      <c r="G28" s="59">
        <v>0</v>
      </c>
      <c r="H28" s="59">
        <v>0</v>
      </c>
      <c r="I28" s="6">
        <v>22</v>
      </c>
      <c r="J28" s="6">
        <v>25</v>
      </c>
      <c r="K28" s="4">
        <f t="shared" si="6"/>
        <v>0</v>
      </c>
      <c r="L28" s="4">
        <f t="shared" si="17"/>
        <v>0</v>
      </c>
      <c r="M28" s="4">
        <f t="shared" si="18"/>
        <v>0</v>
      </c>
      <c r="N28" s="4">
        <f t="shared" si="19"/>
        <v>0</v>
      </c>
      <c r="O28" s="4">
        <f t="shared" si="20"/>
        <v>0</v>
      </c>
      <c r="P28" s="4">
        <f t="shared" si="21"/>
        <v>0</v>
      </c>
      <c r="Q28" s="4">
        <f t="shared" si="22"/>
        <v>0</v>
      </c>
      <c r="R28" s="77"/>
    </row>
    <row r="29" spans="1:18" x14ac:dyDescent="0.25">
      <c r="A29" s="76" t="s">
        <v>44</v>
      </c>
      <c r="B29" s="70">
        <f t="shared" si="12"/>
        <v>0</v>
      </c>
      <c r="C29" s="4">
        <f t="shared" ref="C29:C33" si="23">SUM(D29:G29)</f>
        <v>0</v>
      </c>
      <c r="D29" s="4">
        <v>0</v>
      </c>
      <c r="E29" s="4">
        <v>0</v>
      </c>
      <c r="F29" s="10" t="s">
        <v>87</v>
      </c>
      <c r="G29" s="59">
        <v>0</v>
      </c>
      <c r="H29" s="59">
        <v>0</v>
      </c>
      <c r="I29" s="6" t="s">
        <v>84</v>
      </c>
      <c r="J29" s="6" t="s">
        <v>84</v>
      </c>
      <c r="K29" s="4">
        <f t="shared" si="6"/>
        <v>0</v>
      </c>
      <c r="L29" s="4">
        <f t="shared" si="17"/>
        <v>0</v>
      </c>
      <c r="M29" s="4">
        <f t="shared" si="18"/>
        <v>0</v>
      </c>
      <c r="N29" s="4">
        <f t="shared" si="19"/>
        <v>0</v>
      </c>
      <c r="O29" s="4">
        <f t="shared" si="20"/>
        <v>0</v>
      </c>
      <c r="P29" s="4">
        <f t="shared" si="21"/>
        <v>0</v>
      </c>
      <c r="Q29" s="4">
        <f t="shared" si="22"/>
        <v>0</v>
      </c>
      <c r="R29" s="77"/>
    </row>
    <row r="30" spans="1:18" ht="23.25" customHeight="1" x14ac:dyDescent="0.25">
      <c r="A30" s="89" t="s">
        <v>25</v>
      </c>
      <c r="B30" s="70">
        <f t="shared" si="12"/>
        <v>0</v>
      </c>
      <c r="C30" s="4">
        <f t="shared" si="23"/>
        <v>0</v>
      </c>
      <c r="D30" s="4">
        <v>0</v>
      </c>
      <c r="E30" s="4">
        <v>0</v>
      </c>
      <c r="F30" s="10" t="s">
        <v>84</v>
      </c>
      <c r="G30" s="59">
        <v>0</v>
      </c>
      <c r="H30" s="59">
        <v>0</v>
      </c>
      <c r="I30" s="6" t="s">
        <v>87</v>
      </c>
      <c r="J30" s="6" t="s">
        <v>87</v>
      </c>
      <c r="K30" s="4">
        <f t="shared" si="6"/>
        <v>0</v>
      </c>
      <c r="L30" s="4">
        <f t="shared" si="17"/>
        <v>0</v>
      </c>
      <c r="M30" s="4">
        <f t="shared" si="18"/>
        <v>0</v>
      </c>
      <c r="N30" s="4">
        <f t="shared" si="19"/>
        <v>0</v>
      </c>
      <c r="O30" s="4">
        <f t="shared" si="20"/>
        <v>0</v>
      </c>
      <c r="P30" s="4">
        <f t="shared" si="21"/>
        <v>0</v>
      </c>
      <c r="Q30" s="4">
        <f t="shared" si="22"/>
        <v>0</v>
      </c>
      <c r="R30" s="77"/>
    </row>
    <row r="31" spans="1:18" x14ac:dyDescent="0.25">
      <c r="A31" s="89" t="s">
        <v>45</v>
      </c>
      <c r="B31" s="70">
        <f t="shared" si="12"/>
        <v>0</v>
      </c>
      <c r="C31" s="4">
        <f t="shared" si="23"/>
        <v>0</v>
      </c>
      <c r="D31" s="4">
        <v>0</v>
      </c>
      <c r="E31" s="4">
        <v>0</v>
      </c>
      <c r="F31" s="10" t="s">
        <v>84</v>
      </c>
      <c r="G31" s="59">
        <v>0</v>
      </c>
      <c r="H31" s="59">
        <v>0</v>
      </c>
      <c r="I31" s="6" t="s">
        <v>86</v>
      </c>
      <c r="J31" s="6" t="s">
        <v>86</v>
      </c>
      <c r="K31" s="4">
        <f t="shared" si="6"/>
        <v>0</v>
      </c>
      <c r="L31" s="4">
        <f t="shared" si="17"/>
        <v>0</v>
      </c>
      <c r="M31" s="4">
        <f t="shared" si="18"/>
        <v>0</v>
      </c>
      <c r="N31" s="4">
        <f t="shared" si="19"/>
        <v>0</v>
      </c>
      <c r="O31" s="4">
        <f t="shared" si="20"/>
        <v>0</v>
      </c>
      <c r="P31" s="4">
        <f t="shared" si="21"/>
        <v>0</v>
      </c>
      <c r="Q31" s="4">
        <f t="shared" si="22"/>
        <v>0</v>
      </c>
      <c r="R31" s="77"/>
    </row>
    <row r="32" spans="1:18" ht="20.100000000000001" customHeight="1" x14ac:dyDescent="0.25">
      <c r="A32" s="76" t="s">
        <v>46</v>
      </c>
      <c r="B32" s="70">
        <f t="shared" si="12"/>
        <v>0</v>
      </c>
      <c r="C32" s="4">
        <f t="shared" si="23"/>
        <v>0</v>
      </c>
      <c r="D32" s="4">
        <v>0</v>
      </c>
      <c r="E32" s="4">
        <v>0</v>
      </c>
      <c r="F32" s="10" t="s">
        <v>83</v>
      </c>
      <c r="G32" s="59">
        <v>0</v>
      </c>
      <c r="H32" s="59">
        <v>0</v>
      </c>
      <c r="I32" s="6" t="s">
        <v>83</v>
      </c>
      <c r="J32" s="6" t="s">
        <v>83</v>
      </c>
      <c r="K32" s="4">
        <f t="shared" si="6"/>
        <v>0</v>
      </c>
      <c r="L32" s="4">
        <f t="shared" si="17"/>
        <v>0</v>
      </c>
      <c r="M32" s="4">
        <f t="shared" si="18"/>
        <v>0</v>
      </c>
      <c r="N32" s="4">
        <f t="shared" si="19"/>
        <v>0</v>
      </c>
      <c r="O32" s="4">
        <f t="shared" si="20"/>
        <v>0</v>
      </c>
      <c r="P32" s="4">
        <f t="shared" si="21"/>
        <v>0</v>
      </c>
      <c r="Q32" s="4">
        <f t="shared" si="22"/>
        <v>0</v>
      </c>
      <c r="R32" s="77"/>
    </row>
    <row r="33" spans="1:18" ht="22.5" customHeight="1" thickBot="1" x14ac:dyDescent="0.3">
      <c r="A33" s="79" t="s">
        <v>47</v>
      </c>
      <c r="B33" s="80">
        <f t="shared" si="12"/>
        <v>0</v>
      </c>
      <c r="C33" s="7">
        <f t="shared" si="23"/>
        <v>0</v>
      </c>
      <c r="D33" s="7">
        <v>0</v>
      </c>
      <c r="E33" s="7">
        <v>0</v>
      </c>
      <c r="F33" s="12" t="s">
        <v>89</v>
      </c>
      <c r="G33" s="96">
        <v>0</v>
      </c>
      <c r="H33" s="96">
        <v>0</v>
      </c>
      <c r="I33" s="9" t="s">
        <v>86</v>
      </c>
      <c r="J33" s="9" t="s">
        <v>86</v>
      </c>
      <c r="K33" s="7">
        <f t="shared" si="6"/>
        <v>0</v>
      </c>
      <c r="L33" s="7">
        <f t="shared" si="17"/>
        <v>0</v>
      </c>
      <c r="M33" s="7">
        <f t="shared" si="18"/>
        <v>0</v>
      </c>
      <c r="N33" s="7">
        <f t="shared" si="19"/>
        <v>0</v>
      </c>
      <c r="O33" s="7">
        <f t="shared" si="20"/>
        <v>0</v>
      </c>
      <c r="P33" s="7">
        <f t="shared" si="21"/>
        <v>0</v>
      </c>
      <c r="Q33" s="7">
        <f t="shared" si="22"/>
        <v>0</v>
      </c>
      <c r="R33" s="97"/>
    </row>
    <row r="34" spans="1:18" ht="20.100000000000001" customHeight="1" x14ac:dyDescent="0.25">
      <c r="A34" s="93" t="s">
        <v>18</v>
      </c>
      <c r="B34" s="94">
        <f>C34+K34</f>
        <v>13</v>
      </c>
      <c r="C34" s="43">
        <f>SUM(C35:C40)</f>
        <v>13</v>
      </c>
      <c r="D34" s="43">
        <f>SUM(D35:D40)</f>
        <v>2</v>
      </c>
      <c r="E34" s="43">
        <f>SUM(E35:E40)</f>
        <v>7</v>
      </c>
      <c r="F34" s="43">
        <f>SUM(F35:F40)</f>
        <v>4</v>
      </c>
      <c r="G34" s="43">
        <f>SUM(G35:G40)</f>
        <v>0</v>
      </c>
      <c r="H34" s="43">
        <f t="shared" ref="H34" si="24">SUM(H35:H40)</f>
        <v>0</v>
      </c>
      <c r="I34" s="43">
        <f>SUM(I35:I40)/4</f>
        <v>19.25</v>
      </c>
      <c r="J34" s="43">
        <f>SUM(J35:J40)/4</f>
        <v>320</v>
      </c>
      <c r="K34" s="43">
        <f>SUM(K35:K40)</f>
        <v>0</v>
      </c>
      <c r="L34" s="43">
        <f t="shared" ref="L34:Q34" si="25">SUM(L35:L40)</f>
        <v>0</v>
      </c>
      <c r="M34" s="43">
        <f t="shared" si="25"/>
        <v>0</v>
      </c>
      <c r="N34" s="43">
        <f t="shared" si="25"/>
        <v>0</v>
      </c>
      <c r="O34" s="43">
        <f t="shared" si="25"/>
        <v>0</v>
      </c>
      <c r="P34" s="43">
        <f t="shared" si="25"/>
        <v>0</v>
      </c>
      <c r="Q34" s="43">
        <f t="shared" si="25"/>
        <v>0</v>
      </c>
      <c r="R34" s="95"/>
    </row>
    <row r="35" spans="1:18" x14ac:dyDescent="0.25">
      <c r="A35" s="76" t="s">
        <v>50</v>
      </c>
      <c r="B35" s="70">
        <f>C35</f>
        <v>3</v>
      </c>
      <c r="C35" s="4">
        <f t="shared" ref="C35:C49" si="26">SUM(D35:H35)</f>
        <v>3</v>
      </c>
      <c r="D35" s="4">
        <v>1</v>
      </c>
      <c r="E35" s="4">
        <v>2</v>
      </c>
      <c r="F35" s="10" t="s">
        <v>91</v>
      </c>
      <c r="G35" s="4" t="s">
        <v>87</v>
      </c>
      <c r="H35" s="4" t="s">
        <v>87</v>
      </c>
      <c r="I35" s="6">
        <v>23</v>
      </c>
      <c r="J35" s="6">
        <v>450</v>
      </c>
      <c r="K35" s="64" t="s">
        <v>84</v>
      </c>
      <c r="L35" s="64" t="s">
        <v>84</v>
      </c>
      <c r="M35" s="64" t="s">
        <v>84</v>
      </c>
      <c r="N35" s="64" t="s">
        <v>84</v>
      </c>
      <c r="O35" s="64" t="s">
        <v>84</v>
      </c>
      <c r="P35" s="64" t="s">
        <v>84</v>
      </c>
      <c r="Q35" s="64" t="s">
        <v>84</v>
      </c>
      <c r="R35" s="77"/>
    </row>
    <row r="36" spans="1:18" ht="20.100000000000001" customHeight="1" x14ac:dyDescent="0.25">
      <c r="A36" s="76" t="s">
        <v>48</v>
      </c>
      <c r="B36" s="70">
        <f>C36</f>
        <v>4</v>
      </c>
      <c r="C36" s="4">
        <f t="shared" si="26"/>
        <v>4</v>
      </c>
      <c r="D36" s="63">
        <v>1</v>
      </c>
      <c r="E36" s="63">
        <v>3</v>
      </c>
      <c r="F36" s="10" t="s">
        <v>91</v>
      </c>
      <c r="G36" s="4" t="s">
        <v>87</v>
      </c>
      <c r="H36" s="4" t="s">
        <v>87</v>
      </c>
      <c r="I36" s="61">
        <v>20</v>
      </c>
      <c r="J36" s="61">
        <v>300</v>
      </c>
      <c r="K36" s="64" t="s">
        <v>84</v>
      </c>
      <c r="L36" s="64" t="s">
        <v>84</v>
      </c>
      <c r="M36" s="64" t="s">
        <v>84</v>
      </c>
      <c r="N36" s="64" t="s">
        <v>84</v>
      </c>
      <c r="O36" s="64" t="s">
        <v>84</v>
      </c>
      <c r="P36" s="64" t="s">
        <v>84</v>
      </c>
      <c r="Q36" s="64" t="s">
        <v>84</v>
      </c>
      <c r="R36" s="77"/>
    </row>
    <row r="37" spans="1:18" ht="20.100000000000001" customHeight="1" x14ac:dyDescent="0.25">
      <c r="A37" s="76" t="s">
        <v>51</v>
      </c>
      <c r="B37" s="70">
        <f t="shared" ref="B37:B40" si="27">C37</f>
        <v>0</v>
      </c>
      <c r="C37" s="4">
        <f t="shared" si="26"/>
        <v>0</v>
      </c>
      <c r="D37" s="4">
        <v>0</v>
      </c>
      <c r="E37" s="4" t="s">
        <v>83</v>
      </c>
      <c r="F37" s="10" t="s">
        <v>91</v>
      </c>
      <c r="G37" s="4" t="s">
        <v>87</v>
      </c>
      <c r="H37" s="4" t="s">
        <v>91</v>
      </c>
      <c r="I37" s="6" t="s">
        <v>84</v>
      </c>
      <c r="J37" s="6" t="s">
        <v>84</v>
      </c>
      <c r="K37" s="64" t="s">
        <v>84</v>
      </c>
      <c r="L37" s="64" t="s">
        <v>84</v>
      </c>
      <c r="M37" s="64" t="s">
        <v>84</v>
      </c>
      <c r="N37" s="64" t="s">
        <v>84</v>
      </c>
      <c r="O37" s="64" t="s">
        <v>84</v>
      </c>
      <c r="P37" s="64" t="s">
        <v>84</v>
      </c>
      <c r="Q37" s="64" t="s">
        <v>84</v>
      </c>
      <c r="R37" s="77"/>
    </row>
    <row r="38" spans="1:18" ht="33" x14ac:dyDescent="0.25">
      <c r="A38" s="76" t="s">
        <v>64</v>
      </c>
      <c r="B38" s="70">
        <f t="shared" si="27"/>
        <v>1</v>
      </c>
      <c r="C38" s="4">
        <f t="shared" si="26"/>
        <v>1</v>
      </c>
      <c r="D38" s="55"/>
      <c r="E38" s="55">
        <v>1</v>
      </c>
      <c r="F38" s="10" t="s">
        <v>91</v>
      </c>
      <c r="G38" s="4" t="s">
        <v>87</v>
      </c>
      <c r="H38" s="4" t="s">
        <v>87</v>
      </c>
      <c r="I38" s="122">
        <v>8</v>
      </c>
      <c r="J38" s="122">
        <v>130</v>
      </c>
      <c r="K38" s="64" t="s">
        <v>84</v>
      </c>
      <c r="L38" s="64" t="s">
        <v>84</v>
      </c>
      <c r="M38" s="64" t="s">
        <v>84</v>
      </c>
      <c r="N38" s="64" t="s">
        <v>84</v>
      </c>
      <c r="O38" s="64" t="s">
        <v>84</v>
      </c>
      <c r="P38" s="64" t="s">
        <v>84</v>
      </c>
      <c r="Q38" s="64" t="s">
        <v>84</v>
      </c>
      <c r="R38" s="78" t="s">
        <v>82</v>
      </c>
    </row>
    <row r="39" spans="1:18" x14ac:dyDescent="0.25">
      <c r="A39" s="89" t="s">
        <v>53</v>
      </c>
      <c r="B39" s="70">
        <f t="shared" si="27"/>
        <v>0</v>
      </c>
      <c r="C39" s="4">
        <f t="shared" si="26"/>
        <v>0</v>
      </c>
      <c r="D39" s="4">
        <v>0</v>
      </c>
      <c r="E39" s="4">
        <v>0</v>
      </c>
      <c r="F39" s="10" t="s">
        <v>87</v>
      </c>
      <c r="G39" s="4" t="s">
        <v>87</v>
      </c>
      <c r="H39" s="4" t="s">
        <v>83</v>
      </c>
      <c r="I39" s="6" t="s">
        <v>79</v>
      </c>
      <c r="J39" s="6" t="s">
        <v>92</v>
      </c>
      <c r="K39" s="64" t="s">
        <v>84</v>
      </c>
      <c r="L39" s="64" t="s">
        <v>84</v>
      </c>
      <c r="M39" s="64" t="s">
        <v>84</v>
      </c>
      <c r="N39" s="64" t="s">
        <v>84</v>
      </c>
      <c r="O39" s="64" t="s">
        <v>84</v>
      </c>
      <c r="P39" s="64" t="s">
        <v>84</v>
      </c>
      <c r="Q39" s="64" t="s">
        <v>84</v>
      </c>
      <c r="R39" s="77"/>
    </row>
    <row r="40" spans="1:18" ht="77.25" customHeight="1" thickBot="1" x14ac:dyDescent="0.3">
      <c r="A40" s="79" t="s">
        <v>52</v>
      </c>
      <c r="B40" s="80">
        <f t="shared" si="27"/>
        <v>5</v>
      </c>
      <c r="C40" s="7">
        <f t="shared" si="26"/>
        <v>5</v>
      </c>
      <c r="D40" s="56" t="s">
        <v>92</v>
      </c>
      <c r="E40" s="56">
        <v>1</v>
      </c>
      <c r="F40" s="8">
        <v>4</v>
      </c>
      <c r="G40" s="56" t="s">
        <v>84</v>
      </c>
      <c r="H40" s="56" t="s">
        <v>90</v>
      </c>
      <c r="I40" s="57">
        <v>26</v>
      </c>
      <c r="J40" s="57">
        <v>400</v>
      </c>
      <c r="K40" s="64" t="s">
        <v>84</v>
      </c>
      <c r="L40" s="64" t="s">
        <v>84</v>
      </c>
      <c r="M40" s="64" t="s">
        <v>84</v>
      </c>
      <c r="N40" s="64" t="s">
        <v>84</v>
      </c>
      <c r="O40" s="64" t="s">
        <v>84</v>
      </c>
      <c r="P40" s="64" t="s">
        <v>84</v>
      </c>
      <c r="Q40" s="64" t="s">
        <v>84</v>
      </c>
      <c r="R40" s="81" t="s">
        <v>77</v>
      </c>
    </row>
    <row r="41" spans="1:18" ht="20.100000000000001" customHeight="1" x14ac:dyDescent="0.25">
      <c r="A41" s="44" t="s">
        <v>19</v>
      </c>
      <c r="B41" s="45">
        <f>C41+K41</f>
        <v>17</v>
      </c>
      <c r="C41" s="42">
        <f t="shared" ref="C41:H41" si="28">SUM(C42:C49)</f>
        <v>17</v>
      </c>
      <c r="D41" s="43">
        <f t="shared" si="28"/>
        <v>0</v>
      </c>
      <c r="E41" s="43">
        <f t="shared" si="28"/>
        <v>16</v>
      </c>
      <c r="F41" s="43">
        <f t="shared" si="28"/>
        <v>1</v>
      </c>
      <c r="G41" s="43">
        <f t="shared" si="28"/>
        <v>0</v>
      </c>
      <c r="H41" s="43">
        <f t="shared" si="28"/>
        <v>0</v>
      </c>
      <c r="I41" s="43">
        <f>SUM(I42:I49)/8</f>
        <v>17.875</v>
      </c>
      <c r="J41" s="46">
        <f>SUM(J42:J49)/8</f>
        <v>164.875</v>
      </c>
      <c r="K41" s="42">
        <f t="shared" ref="K41:Q41" si="29">SUM(K42:K49)</f>
        <v>0</v>
      </c>
      <c r="L41" s="43">
        <f t="shared" si="29"/>
        <v>0</v>
      </c>
      <c r="M41" s="43">
        <f t="shared" si="29"/>
        <v>0</v>
      </c>
      <c r="N41" s="43">
        <f t="shared" si="29"/>
        <v>0</v>
      </c>
      <c r="O41" s="43">
        <f t="shared" si="29"/>
        <v>0</v>
      </c>
      <c r="P41" s="43">
        <f t="shared" si="29"/>
        <v>0</v>
      </c>
      <c r="Q41" s="46">
        <f t="shared" si="29"/>
        <v>0</v>
      </c>
      <c r="R41" s="69"/>
    </row>
    <row r="42" spans="1:18" ht="33" x14ac:dyDescent="0.25">
      <c r="A42" s="110" t="s">
        <v>54</v>
      </c>
      <c r="B42" s="70">
        <f>C42</f>
        <v>3</v>
      </c>
      <c r="C42" s="4">
        <f t="shared" si="26"/>
        <v>3</v>
      </c>
      <c r="D42" s="71" t="s">
        <v>92</v>
      </c>
      <c r="E42" s="4">
        <v>3</v>
      </c>
      <c r="F42" s="10" t="s">
        <v>93</v>
      </c>
      <c r="G42" s="4" t="s">
        <v>87</v>
      </c>
      <c r="H42" s="4" t="s">
        <v>87</v>
      </c>
      <c r="I42" s="6">
        <v>10</v>
      </c>
      <c r="J42" s="25">
        <v>150</v>
      </c>
      <c r="K42" s="24">
        <f t="shared" ref="K42" si="30">SUM(L42:O42)</f>
        <v>0</v>
      </c>
      <c r="L42" s="24">
        <f t="shared" ref="L42:L49" si="31">SUM(M42:P42)</f>
        <v>0</v>
      </c>
      <c r="M42" s="24">
        <f t="shared" ref="M42:M49" si="32">SUM(N42:Q42)</f>
        <v>0</v>
      </c>
      <c r="N42" s="24">
        <f t="shared" ref="N42:N49" si="33">SUM(O42:R42)</f>
        <v>0</v>
      </c>
      <c r="O42" s="24">
        <f t="shared" ref="O42:O49" si="34">SUM(P42:S42)</f>
        <v>0</v>
      </c>
      <c r="P42" s="24">
        <f t="shared" ref="P42:P49" si="35">SUM(Q42:T42)</f>
        <v>0</v>
      </c>
      <c r="Q42" s="24">
        <f t="shared" ref="Q42:Q49" si="36">SUM(R42:U42)</f>
        <v>0</v>
      </c>
      <c r="R42" s="31" t="s">
        <v>70</v>
      </c>
    </row>
    <row r="43" spans="1:18" ht="33" x14ac:dyDescent="0.25">
      <c r="A43" s="110" t="s">
        <v>55</v>
      </c>
      <c r="B43" s="70">
        <f t="shared" ref="B43:B50" si="37">C43</f>
        <v>2</v>
      </c>
      <c r="C43" s="4">
        <f t="shared" si="26"/>
        <v>2</v>
      </c>
      <c r="D43" s="71" t="s">
        <v>92</v>
      </c>
      <c r="E43" s="4">
        <v>2</v>
      </c>
      <c r="F43" s="10" t="s">
        <v>87</v>
      </c>
      <c r="G43" s="4" t="s">
        <v>87</v>
      </c>
      <c r="H43" s="4" t="s">
        <v>83</v>
      </c>
      <c r="I43" s="6">
        <v>22</v>
      </c>
      <c r="J43" s="25">
        <v>300</v>
      </c>
      <c r="K43" s="24">
        <f t="shared" si="6"/>
        <v>0</v>
      </c>
      <c r="L43" s="24">
        <f t="shared" si="31"/>
        <v>0</v>
      </c>
      <c r="M43" s="24">
        <f t="shared" si="32"/>
        <v>0</v>
      </c>
      <c r="N43" s="24">
        <f t="shared" si="33"/>
        <v>0</v>
      </c>
      <c r="O43" s="24">
        <f t="shared" si="34"/>
        <v>0</v>
      </c>
      <c r="P43" s="24">
        <f t="shared" si="35"/>
        <v>0</v>
      </c>
      <c r="Q43" s="24">
        <f t="shared" si="36"/>
        <v>0</v>
      </c>
      <c r="R43" s="31"/>
    </row>
    <row r="44" spans="1:18" ht="33.75" thickBot="1" x14ac:dyDescent="0.3">
      <c r="A44" s="110" t="s">
        <v>57</v>
      </c>
      <c r="B44" s="70">
        <f t="shared" si="37"/>
        <v>2</v>
      </c>
      <c r="C44" s="4">
        <f t="shared" si="26"/>
        <v>2</v>
      </c>
      <c r="D44" s="71" t="s">
        <v>92</v>
      </c>
      <c r="E44" s="4">
        <v>2</v>
      </c>
      <c r="F44" s="10" t="s">
        <v>84</v>
      </c>
      <c r="G44" s="56" t="s">
        <v>84</v>
      </c>
      <c r="H44" s="56" t="s">
        <v>90</v>
      </c>
      <c r="I44" s="6">
        <v>22</v>
      </c>
      <c r="J44" s="25">
        <v>103</v>
      </c>
      <c r="K44" s="24">
        <f t="shared" si="6"/>
        <v>0</v>
      </c>
      <c r="L44" s="24">
        <f t="shared" si="31"/>
        <v>0</v>
      </c>
      <c r="M44" s="24">
        <f t="shared" si="32"/>
        <v>0</v>
      </c>
      <c r="N44" s="24">
        <f t="shared" si="33"/>
        <v>0</v>
      </c>
      <c r="O44" s="24">
        <f t="shared" si="34"/>
        <v>0</v>
      </c>
      <c r="P44" s="24">
        <f t="shared" si="35"/>
        <v>0</v>
      </c>
      <c r="Q44" s="24">
        <f t="shared" si="36"/>
        <v>0</v>
      </c>
      <c r="R44" s="31" t="s">
        <v>69</v>
      </c>
    </row>
    <row r="45" spans="1:18" ht="33.75" thickBot="1" x14ac:dyDescent="0.3">
      <c r="A45" s="84" t="s">
        <v>58</v>
      </c>
      <c r="B45" s="115">
        <f t="shared" si="37"/>
        <v>2</v>
      </c>
      <c r="C45" s="116">
        <f t="shared" si="26"/>
        <v>2</v>
      </c>
      <c r="D45" s="116" t="s">
        <v>92</v>
      </c>
      <c r="E45" s="112">
        <v>2</v>
      </c>
      <c r="F45" s="111" t="s">
        <v>83</v>
      </c>
      <c r="G45" s="56" t="s">
        <v>83</v>
      </c>
      <c r="H45" s="56" t="s">
        <v>83</v>
      </c>
      <c r="I45" s="113">
        <v>12</v>
      </c>
      <c r="J45" s="114">
        <v>36</v>
      </c>
      <c r="K45" s="86">
        <f t="shared" si="6"/>
        <v>0</v>
      </c>
      <c r="L45" s="86">
        <f t="shared" si="31"/>
        <v>0</v>
      </c>
      <c r="M45" s="86">
        <f t="shared" si="32"/>
        <v>0</v>
      </c>
      <c r="N45" s="86">
        <f t="shared" si="33"/>
        <v>0</v>
      </c>
      <c r="O45" s="86">
        <f t="shared" si="34"/>
        <v>0</v>
      </c>
      <c r="P45" s="86">
        <f t="shared" si="35"/>
        <v>0</v>
      </c>
      <c r="Q45" s="86">
        <f t="shared" si="36"/>
        <v>0</v>
      </c>
      <c r="R45" s="31"/>
    </row>
    <row r="46" spans="1:18" ht="30.75" customHeight="1" x14ac:dyDescent="0.25">
      <c r="A46" s="16" t="s">
        <v>56</v>
      </c>
      <c r="B46" s="104">
        <f t="shared" si="37"/>
        <v>3</v>
      </c>
      <c r="C46" s="4">
        <f t="shared" si="26"/>
        <v>3</v>
      </c>
      <c r="D46" s="71" t="s">
        <v>92</v>
      </c>
      <c r="E46" s="4">
        <v>2</v>
      </c>
      <c r="F46" s="10">
        <v>1</v>
      </c>
      <c r="G46" s="4" t="s">
        <v>87</v>
      </c>
      <c r="H46" s="4" t="s">
        <v>83</v>
      </c>
      <c r="I46" s="6">
        <v>20</v>
      </c>
      <c r="J46" s="25">
        <v>200</v>
      </c>
      <c r="K46" s="24">
        <f t="shared" si="6"/>
        <v>0</v>
      </c>
      <c r="L46" s="24">
        <f t="shared" si="31"/>
        <v>0</v>
      </c>
      <c r="M46" s="24">
        <f t="shared" si="32"/>
        <v>0</v>
      </c>
      <c r="N46" s="24">
        <f t="shared" si="33"/>
        <v>0</v>
      </c>
      <c r="O46" s="24">
        <f t="shared" si="34"/>
        <v>0</v>
      </c>
      <c r="P46" s="24">
        <f t="shared" si="35"/>
        <v>0</v>
      </c>
      <c r="Q46" s="24">
        <f t="shared" si="36"/>
        <v>0</v>
      </c>
      <c r="R46" s="51" t="s">
        <v>71</v>
      </c>
    </row>
    <row r="47" spans="1:18" ht="33" x14ac:dyDescent="0.25">
      <c r="A47" s="16" t="s">
        <v>59</v>
      </c>
      <c r="B47" s="20">
        <f t="shared" si="37"/>
        <v>2</v>
      </c>
      <c r="C47" s="109">
        <f t="shared" si="26"/>
        <v>2</v>
      </c>
      <c r="D47" s="109" t="s">
        <v>84</v>
      </c>
      <c r="E47" s="66">
        <v>2</v>
      </c>
      <c r="F47" s="67" t="s">
        <v>84</v>
      </c>
      <c r="G47" s="105" t="s">
        <v>84</v>
      </c>
      <c r="H47" s="105" t="s">
        <v>90</v>
      </c>
      <c r="I47" s="68">
        <v>22</v>
      </c>
      <c r="J47" s="25">
        <v>230</v>
      </c>
      <c r="K47" s="24">
        <f t="shared" si="6"/>
        <v>0</v>
      </c>
      <c r="L47" s="24">
        <f t="shared" si="31"/>
        <v>0</v>
      </c>
      <c r="M47" s="24">
        <f t="shared" si="32"/>
        <v>0</v>
      </c>
      <c r="N47" s="24">
        <f t="shared" si="33"/>
        <v>0</v>
      </c>
      <c r="O47" s="24">
        <f t="shared" si="34"/>
        <v>0</v>
      </c>
      <c r="P47" s="24">
        <f t="shared" si="35"/>
        <v>0</v>
      </c>
      <c r="Q47" s="24">
        <f t="shared" si="36"/>
        <v>0</v>
      </c>
      <c r="R47" s="31"/>
    </row>
    <row r="48" spans="1:18" ht="94.5" x14ac:dyDescent="0.25">
      <c r="A48" s="16" t="s">
        <v>60</v>
      </c>
      <c r="B48" s="104">
        <f t="shared" si="37"/>
        <v>2</v>
      </c>
      <c r="C48" s="4">
        <f t="shared" si="26"/>
        <v>2</v>
      </c>
      <c r="D48" s="4" t="s">
        <v>84</v>
      </c>
      <c r="E48" s="4">
        <v>2</v>
      </c>
      <c r="F48" s="10" t="s">
        <v>87</v>
      </c>
      <c r="G48" s="4" t="s">
        <v>84</v>
      </c>
      <c r="H48" s="4" t="s">
        <v>84</v>
      </c>
      <c r="I48" s="6">
        <v>15</v>
      </c>
      <c r="J48" s="25">
        <v>100</v>
      </c>
      <c r="K48" s="24">
        <f t="shared" si="6"/>
        <v>0</v>
      </c>
      <c r="L48" s="24">
        <f t="shared" si="31"/>
        <v>0</v>
      </c>
      <c r="M48" s="24">
        <f t="shared" si="32"/>
        <v>0</v>
      </c>
      <c r="N48" s="24">
        <f t="shared" si="33"/>
        <v>0</v>
      </c>
      <c r="O48" s="24">
        <f t="shared" si="34"/>
        <v>0</v>
      </c>
      <c r="P48" s="24">
        <f t="shared" si="35"/>
        <v>0</v>
      </c>
      <c r="Q48" s="24">
        <f t="shared" si="36"/>
        <v>0</v>
      </c>
      <c r="R48" s="31" t="s">
        <v>67</v>
      </c>
    </row>
    <row r="49" spans="1:18" ht="33.75" thickBot="1" x14ac:dyDescent="0.3">
      <c r="A49" s="17" t="s">
        <v>61</v>
      </c>
      <c r="B49" s="20">
        <f t="shared" si="37"/>
        <v>1</v>
      </c>
      <c r="C49" s="106">
        <f t="shared" si="26"/>
        <v>1</v>
      </c>
      <c r="D49" s="106" t="s">
        <v>84</v>
      </c>
      <c r="E49" s="106">
        <v>1</v>
      </c>
      <c r="F49" s="107" t="s">
        <v>84</v>
      </c>
      <c r="G49" s="106" t="s">
        <v>84</v>
      </c>
      <c r="H49" s="106" t="s">
        <v>84</v>
      </c>
      <c r="I49" s="108">
        <v>20</v>
      </c>
      <c r="J49" s="27">
        <v>200</v>
      </c>
      <c r="K49" s="26">
        <f t="shared" si="6"/>
        <v>0</v>
      </c>
      <c r="L49" s="26">
        <f t="shared" si="31"/>
        <v>0</v>
      </c>
      <c r="M49" s="26">
        <f t="shared" si="32"/>
        <v>0</v>
      </c>
      <c r="N49" s="26">
        <f t="shared" si="33"/>
        <v>0</v>
      </c>
      <c r="O49" s="26">
        <f t="shared" si="34"/>
        <v>0</v>
      </c>
      <c r="P49" s="26">
        <f t="shared" si="35"/>
        <v>0</v>
      </c>
      <c r="Q49" s="26">
        <f t="shared" si="36"/>
        <v>0</v>
      </c>
      <c r="R49" s="34"/>
    </row>
    <row r="50" spans="1:18" ht="34.5" customHeight="1" thickBot="1" x14ac:dyDescent="0.3">
      <c r="A50" s="18" t="s">
        <v>49</v>
      </c>
      <c r="B50" s="20">
        <f t="shared" si="37"/>
        <v>2</v>
      </c>
      <c r="C50" s="28">
        <f>D50+E50</f>
        <v>2</v>
      </c>
      <c r="D50" s="13">
        <v>1</v>
      </c>
      <c r="E50" s="13">
        <v>1</v>
      </c>
      <c r="F50" s="13">
        <v>0</v>
      </c>
      <c r="G50" s="13">
        <v>0</v>
      </c>
      <c r="H50" s="13">
        <v>0</v>
      </c>
      <c r="I50" s="120">
        <v>22</v>
      </c>
      <c r="J50" s="121">
        <v>130.5</v>
      </c>
      <c r="K50" s="28">
        <f t="shared" si="6"/>
        <v>0</v>
      </c>
      <c r="L50" s="13">
        <v>0</v>
      </c>
      <c r="M50" s="13">
        <v>0</v>
      </c>
      <c r="N50" s="13">
        <v>0</v>
      </c>
      <c r="O50" s="13">
        <v>0</v>
      </c>
      <c r="P50" s="13">
        <v>0</v>
      </c>
      <c r="Q50" s="29">
        <v>0</v>
      </c>
      <c r="R50" s="36" t="s">
        <v>68</v>
      </c>
    </row>
    <row r="51" spans="1:18" ht="32.25" thickBot="1" x14ac:dyDescent="0.3">
      <c r="A51" s="18" t="s">
        <v>20</v>
      </c>
      <c r="B51" s="20">
        <v>4</v>
      </c>
      <c r="C51" s="28">
        <f>SUM(D51:H51)</f>
        <v>3</v>
      </c>
      <c r="D51" s="13">
        <v>1</v>
      </c>
      <c r="E51" s="117" t="s">
        <v>84</v>
      </c>
      <c r="F51" s="13">
        <v>2</v>
      </c>
      <c r="G51" s="13">
        <v>0</v>
      </c>
      <c r="H51" s="13">
        <v>0</v>
      </c>
      <c r="I51" s="13">
        <v>22</v>
      </c>
      <c r="J51" s="29">
        <v>483</v>
      </c>
      <c r="K51" s="28">
        <f t="shared" si="6"/>
        <v>1</v>
      </c>
      <c r="L51" s="13"/>
      <c r="M51" s="13">
        <v>1</v>
      </c>
      <c r="N51" s="13"/>
      <c r="O51" s="13"/>
      <c r="P51" s="13"/>
      <c r="Q51" s="29">
        <v>22</v>
      </c>
      <c r="R51" s="36" t="s">
        <v>76</v>
      </c>
    </row>
    <row r="52" spans="1:18" ht="85.5" customHeight="1" x14ac:dyDescent="0.25">
      <c r="A52" s="140" t="s">
        <v>21</v>
      </c>
      <c r="B52" s="140"/>
      <c r="C52" s="140"/>
      <c r="D52" s="140"/>
      <c r="E52" s="140"/>
      <c r="F52" s="140"/>
      <c r="G52" s="140"/>
      <c r="H52" s="140"/>
      <c r="I52" s="140"/>
      <c r="J52" s="140"/>
      <c r="K52" s="140"/>
      <c r="L52" s="140"/>
      <c r="M52" s="140"/>
      <c r="N52" s="140"/>
      <c r="O52" s="140"/>
      <c r="P52" s="140"/>
      <c r="Q52" s="140"/>
      <c r="R52" s="140"/>
    </row>
  </sheetData>
  <mergeCells count="21">
    <mergeCell ref="A52:R52"/>
    <mergeCell ref="K4:P4"/>
    <mergeCell ref="Q4:Q6"/>
    <mergeCell ref="C5:C6"/>
    <mergeCell ref="D5:F5"/>
    <mergeCell ref="G5:G6"/>
    <mergeCell ref="H5:H6"/>
    <mergeCell ref="K5:K6"/>
    <mergeCell ref="L5:N5"/>
    <mergeCell ref="O5:O6"/>
    <mergeCell ref="P5:P6"/>
    <mergeCell ref="A1:R1"/>
    <mergeCell ref="Q2:R2"/>
    <mergeCell ref="A3:A6"/>
    <mergeCell ref="B3:B6"/>
    <mergeCell ref="C3:J3"/>
    <mergeCell ref="K3:Q3"/>
    <mergeCell ref="R3:R6"/>
    <mergeCell ref="C4:H4"/>
    <mergeCell ref="I4:I6"/>
    <mergeCell ref="J4:J6"/>
  </mergeCells>
  <phoneticPr fontId="5" type="noConversion"/>
  <printOptions horizontalCentered="1"/>
  <pageMargins left="0.16" right="0.17" top="0.31" bottom="0.2" header="0.3" footer="0.16"/>
  <pageSetup paperSize="9" scale="58" fitToHeight="0" pageOrder="overThenDown"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1091231車輛公開表件</vt:lpstr>
      <vt:lpstr>'1091231車輛公開表件'!Print_Titles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公務預算處地方督導科傅淑貞</dc:creator>
  <cp:lastModifiedBy>PC</cp:lastModifiedBy>
  <cp:revision>2</cp:revision>
  <cp:lastPrinted>2021-04-20T07:37:16Z</cp:lastPrinted>
  <dcterms:created xsi:type="dcterms:W3CDTF">2018-04-16T08:56:38Z</dcterms:created>
  <dcterms:modified xsi:type="dcterms:W3CDTF">2021-08-24T09:34:09Z</dcterms:modified>
</cp:coreProperties>
</file>