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47\Desktop\公務\統計\統計預告\"/>
    </mc:Choice>
  </mc:AlternateContent>
  <bookViews>
    <workbookView xWindow="0" yWindow="2040" windowWidth="15360" windowHeight="8640" tabRatio="670"/>
  </bookViews>
  <sheets>
    <sheet name="發布時間表" sheetId="1" r:id="rId1"/>
    <sheet name="背景說明" sheetId="2" r:id="rId2"/>
    <sheet name="10712" sheetId="3" r:id="rId3"/>
    <sheet name="10801" sheetId="4" r:id="rId4"/>
    <sheet name="10802" sheetId="5" r:id="rId5"/>
    <sheet name="10803" sheetId="6" r:id="rId6"/>
    <sheet name="10804" sheetId="7" r:id="rId7"/>
    <sheet name="10805" sheetId="8" r:id="rId8"/>
    <sheet name="10806" sheetId="9" r:id="rId9"/>
    <sheet name="10807" sheetId="11" r:id="rId10"/>
    <sheet name="10808" sheetId="12" r:id="rId11"/>
    <sheet name="10809" sheetId="13" r:id="rId12"/>
    <sheet name="10810" sheetId="14" r:id="rId13"/>
  </sheets>
  <externalReferences>
    <externalReference r:id="rId14"/>
  </externalReferences>
  <definedNames>
    <definedName name="_xlnm.Print_Area" localSheetId="2">'10712'!$A$1:$E$21</definedName>
    <definedName name="_xlnm.Print_Area" localSheetId="3">'10801'!$A$1:$E$21</definedName>
    <definedName name="_xlnm.Print_Area" localSheetId="4">'10802'!$A$1:$E$21</definedName>
    <definedName name="_xlnm.Print_Area" localSheetId="5">'10803'!$A$1:$E$21</definedName>
    <definedName name="_xlnm.Print_Area" localSheetId="6">'10804'!$A$1:$E$21</definedName>
    <definedName name="_xlnm.Print_Area" localSheetId="7">'10805'!$A$1:$E$21</definedName>
    <definedName name="_xlnm.Print_Area" localSheetId="8">'10806'!$A$1:$E$21</definedName>
    <definedName name="_xlnm.Print_Area" localSheetId="9">'10807'!$A$1:$E$21</definedName>
    <definedName name="_xlnm.Print_Area" localSheetId="10">'10808'!$A$1:$E$21</definedName>
    <definedName name="_xlnm.Print_Area" localSheetId="11">'10809'!$A$1:$E$21</definedName>
    <definedName name="_xlnm.Print_Area" localSheetId="12">'10810'!$A$1:$E$21</definedName>
    <definedName name="_xlnm.Print_Area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>#REF!</definedName>
    <definedName name="_xlnm.Print_Titles" localSheetId="0">發布時間表!$2:$11</definedName>
  </definedNames>
  <calcPr calcId="162913"/>
</workbook>
</file>

<file path=xl/calcChain.xml><?xml version="1.0" encoding="utf-8"?>
<calcChain xmlns="http://schemas.openxmlformats.org/spreadsheetml/2006/main">
  <c r="E20" i="14" l="1"/>
  <c r="E19" i="14"/>
  <c r="E18" i="14"/>
  <c r="E17" i="14"/>
  <c r="E16" i="14"/>
  <c r="B16" i="14"/>
  <c r="E15" i="14"/>
  <c r="E14" i="14"/>
  <c r="E13" i="14"/>
  <c r="E12" i="14"/>
  <c r="E11" i="14"/>
  <c r="E10" i="14"/>
  <c r="E9" i="14"/>
  <c r="E8" i="14"/>
  <c r="E7" i="14"/>
  <c r="D6" i="14"/>
  <c r="E6" i="14" s="1"/>
  <c r="C6" i="14"/>
  <c r="C5" i="14" s="1"/>
  <c r="B6" i="14"/>
  <c r="D5" i="14"/>
  <c r="E5" i="14" s="1"/>
  <c r="B5" i="14"/>
  <c r="E20" i="13" l="1"/>
  <c r="E19" i="13"/>
  <c r="E18" i="13"/>
  <c r="E17" i="13"/>
  <c r="B16" i="13"/>
  <c r="E16" i="13" s="1"/>
  <c r="E15" i="13"/>
  <c r="E14" i="13"/>
  <c r="E13" i="13"/>
  <c r="E12" i="13"/>
  <c r="E11" i="13"/>
  <c r="E10" i="13"/>
  <c r="E9" i="13"/>
  <c r="E8" i="13"/>
  <c r="E7" i="13"/>
  <c r="E6" i="13"/>
  <c r="D6" i="13"/>
  <c r="C6" i="13"/>
  <c r="B6" i="13"/>
  <c r="B5" i="13" s="1"/>
  <c r="D5" i="13"/>
  <c r="E5" i="13" s="1"/>
  <c r="C5" i="13"/>
  <c r="E20" i="12" l="1"/>
  <c r="E19" i="12"/>
  <c r="E18" i="12"/>
  <c r="E17" i="12"/>
  <c r="D16" i="12"/>
  <c r="E16" i="12" s="1"/>
  <c r="B16" i="12"/>
  <c r="E15" i="12"/>
  <c r="E14" i="12"/>
  <c r="E13" i="12"/>
  <c r="E12" i="12"/>
  <c r="E11" i="12"/>
  <c r="E10" i="12"/>
  <c r="E9" i="12"/>
  <c r="E8" i="12"/>
  <c r="E7" i="12"/>
  <c r="D6" i="12"/>
  <c r="E6" i="12" s="1"/>
  <c r="C6" i="12"/>
  <c r="C5" i="12" s="1"/>
  <c r="B6" i="12"/>
  <c r="B5" i="12" s="1"/>
  <c r="D5" i="12"/>
  <c r="E5" i="12" s="1"/>
  <c r="E20" i="11"/>
  <c r="E19" i="11"/>
  <c r="E18" i="11"/>
  <c r="E17" i="11"/>
  <c r="E16" i="11"/>
  <c r="D16" i="11"/>
  <c r="C16" i="11"/>
  <c r="B16" i="11"/>
  <c r="E15" i="11"/>
  <c r="E14" i="11"/>
  <c r="E13" i="11"/>
  <c r="E12" i="11"/>
  <c r="E11" i="11"/>
  <c r="E10" i="11"/>
  <c r="E9" i="11"/>
  <c r="E8" i="11"/>
  <c r="E7" i="11"/>
  <c r="D6" i="11"/>
  <c r="E6" i="11" s="1"/>
  <c r="C6" i="11"/>
  <c r="C5" i="11" s="1"/>
  <c r="B6" i="11"/>
  <c r="B5" i="11" s="1"/>
  <c r="D5" i="11"/>
  <c r="E5" i="11" l="1"/>
  <c r="E20" i="9"/>
  <c r="E19" i="9"/>
  <c r="E18" i="9"/>
  <c r="E17" i="9"/>
  <c r="D16" i="9"/>
  <c r="E16" i="9" s="1"/>
  <c r="B16" i="9"/>
  <c r="E15" i="9"/>
  <c r="E14" i="9"/>
  <c r="E13" i="9"/>
  <c r="E12" i="9"/>
  <c r="E11" i="9"/>
  <c r="E10" i="9"/>
  <c r="E9" i="9"/>
  <c r="E8" i="9"/>
  <c r="E7" i="9"/>
  <c r="D6" i="9"/>
  <c r="E6" i="9" s="1"/>
  <c r="C6" i="9"/>
  <c r="C5" i="9" s="1"/>
  <c r="B6" i="9"/>
  <c r="B5" i="9" s="1"/>
  <c r="D5" i="9" l="1"/>
  <c r="E5" i="9" s="1"/>
  <c r="E20" i="8"/>
  <c r="E19" i="8"/>
  <c r="E18" i="8"/>
  <c r="E17" i="8"/>
  <c r="D16" i="8"/>
  <c r="B16" i="8"/>
  <c r="E15" i="8"/>
  <c r="E14" i="8"/>
  <c r="E13" i="8"/>
  <c r="E12" i="8"/>
  <c r="E11" i="8"/>
  <c r="E10" i="8"/>
  <c r="E9" i="8"/>
  <c r="E8" i="8"/>
  <c r="E7" i="8"/>
  <c r="D6" i="8"/>
  <c r="E6" i="8" s="1"/>
  <c r="C6" i="8"/>
  <c r="B6" i="8"/>
  <c r="C5" i="8"/>
  <c r="B5" i="8"/>
  <c r="D5" i="8" l="1"/>
  <c r="E5" i="8" s="1"/>
  <c r="E16" i="8"/>
  <c r="E20" i="7"/>
  <c r="E19" i="7"/>
  <c r="E18" i="7"/>
  <c r="E17" i="7"/>
  <c r="D16" i="7"/>
  <c r="C16" i="7"/>
  <c r="B16" i="7"/>
  <c r="E15" i="7"/>
  <c r="E14" i="7"/>
  <c r="E13" i="7"/>
  <c r="E12" i="7"/>
  <c r="E11" i="7"/>
  <c r="E10" i="7"/>
  <c r="E9" i="7"/>
  <c r="E8" i="7"/>
  <c r="E7" i="7"/>
  <c r="D6" i="7"/>
  <c r="D5" i="7" s="1"/>
  <c r="C6" i="7"/>
  <c r="B6" i="7"/>
  <c r="B5" i="7" l="1"/>
  <c r="C5" i="7"/>
  <c r="E16" i="7"/>
  <c r="E5" i="7"/>
  <c r="E6" i="7"/>
  <c r="E20" i="6"/>
  <c r="E19" i="6"/>
  <c r="E18" i="6"/>
  <c r="E17" i="6"/>
  <c r="B16" i="6"/>
  <c r="E16" i="6" s="1"/>
  <c r="E15" i="6"/>
  <c r="E14" i="6"/>
  <c r="E13" i="6"/>
  <c r="E12" i="6"/>
  <c r="E11" i="6"/>
  <c r="E10" i="6"/>
  <c r="E9" i="6"/>
  <c r="E8" i="6"/>
  <c r="E7" i="6"/>
  <c r="D6" i="6"/>
  <c r="E6" i="6" s="1"/>
  <c r="C6" i="6"/>
  <c r="C5" i="6" s="1"/>
  <c r="B6" i="6"/>
  <c r="E20" i="5"/>
  <c r="E19" i="5"/>
  <c r="E18" i="5"/>
  <c r="E17" i="5"/>
  <c r="B16" i="5"/>
  <c r="E16" i="5" s="1"/>
  <c r="E15" i="5"/>
  <c r="E14" i="5"/>
  <c r="E13" i="5"/>
  <c r="E12" i="5"/>
  <c r="E11" i="5"/>
  <c r="E10" i="5"/>
  <c r="E9" i="5"/>
  <c r="E8" i="5"/>
  <c r="E7" i="5"/>
  <c r="D6" i="5"/>
  <c r="D5" i="5" s="1"/>
  <c r="C6" i="5"/>
  <c r="C5" i="5" s="1"/>
  <c r="B6" i="5"/>
  <c r="E20" i="4"/>
  <c r="E19" i="4"/>
  <c r="E18" i="4"/>
  <c r="E17" i="4"/>
  <c r="D16" i="4"/>
  <c r="C16" i="4"/>
  <c r="B16" i="4"/>
  <c r="E15" i="4"/>
  <c r="E14" i="4"/>
  <c r="E13" i="4"/>
  <c r="E12" i="4"/>
  <c r="E11" i="4"/>
  <c r="E10" i="4"/>
  <c r="E9" i="4"/>
  <c r="E8" i="4"/>
  <c r="E7" i="4"/>
  <c r="D6" i="4"/>
  <c r="C6" i="4"/>
  <c r="B6" i="4"/>
  <c r="B5" i="4" s="1"/>
  <c r="C5" i="4"/>
  <c r="E20" i="3"/>
  <c r="E19" i="3"/>
  <c r="E18" i="3"/>
  <c r="E17" i="3"/>
  <c r="D16" i="3"/>
  <c r="C16" i="3"/>
  <c r="B16" i="3"/>
  <c r="E15" i="3"/>
  <c r="E14" i="3"/>
  <c r="E13" i="3"/>
  <c r="E12" i="3"/>
  <c r="E11" i="3"/>
  <c r="E10" i="3"/>
  <c r="E9" i="3"/>
  <c r="E8" i="3"/>
  <c r="E7" i="3"/>
  <c r="D6" i="3"/>
  <c r="E6" i="3" s="1"/>
  <c r="C6" i="3"/>
  <c r="B6" i="3"/>
  <c r="B5" i="3"/>
  <c r="E6" i="5" l="1"/>
  <c r="E16" i="3"/>
  <c r="E6" i="4"/>
  <c r="E16" i="4"/>
  <c r="C5" i="3"/>
  <c r="D5" i="6"/>
  <c r="D5" i="3"/>
  <c r="E5" i="3" s="1"/>
  <c r="B5" i="6"/>
  <c r="E5" i="6" s="1"/>
  <c r="B5" i="5"/>
  <c r="E5" i="5" s="1"/>
  <c r="D5" i="4"/>
  <c r="E5" i="4" s="1"/>
</calcChain>
</file>

<file path=xl/sharedStrings.xml><?xml version="1.0" encoding="utf-8"?>
<sst xmlns="http://schemas.openxmlformats.org/spreadsheetml/2006/main" count="341" uniqueCount="290">
  <si>
    <t>備 註</t>
  </si>
  <si>
    <t>資 料 種 類</t>
  </si>
  <si>
    <t>發布形式</t>
  </si>
  <si>
    <t>資 料 項 目</t>
    <phoneticPr fontId="2" type="noConversion"/>
  </si>
  <si>
    <t>說明：1.點選資料項目可以連結資料背景說明。</t>
    <phoneticPr fontId="2" type="noConversion"/>
  </si>
  <si>
    <t xml:space="preserve">            2.若資料項目之發布形式為網際網路時，點選預定發布時間欄位之發布資料時間連結資料表。</t>
    <phoneticPr fontId="2" type="noConversion"/>
  </si>
  <si>
    <t>報表
網際網路</t>
    <phoneticPr fontId="2" type="noConversion"/>
  </si>
  <si>
    <t>聯絡人：張壽明</t>
    <phoneticPr fontId="2" type="noConversion"/>
  </si>
  <si>
    <t>電話：0836-25052</t>
    <phoneticPr fontId="2" type="noConversion"/>
  </si>
  <si>
    <t>傳真：0836-22601</t>
    <phoneticPr fontId="2" type="noConversion"/>
  </si>
  <si>
    <t>電子信箱：</t>
    <phoneticPr fontId="2" type="noConversion"/>
  </si>
  <si>
    <t>財政統計</t>
    <phoneticPr fontId="2" type="noConversion"/>
  </si>
  <si>
    <t>連江縣縣庫收入概況</t>
    <phoneticPr fontId="2" type="noConversion"/>
  </si>
  <si>
    <t xml:space="preserve">            3.若遇假日資料延後一天發布。</t>
    <phoneticPr fontId="2" type="noConversion"/>
  </si>
  <si>
    <t>31日
17:00</t>
    <phoneticPr fontId="2" type="noConversion"/>
  </si>
  <si>
    <t>25日
17:00</t>
    <phoneticPr fontId="2" type="noConversion"/>
  </si>
  <si>
    <t>連江縣財政稅務局
預告統計資料發布時間表</t>
    <phoneticPr fontId="2" type="noConversion"/>
  </si>
  <si>
    <t>服務單位：連江縣政府財政稅務局</t>
    <phoneticPr fontId="2" type="noConversion"/>
  </si>
  <si>
    <t>1月</t>
    <phoneticPr fontId="2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</si>
  <si>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</si>
  <si>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</si>
  <si>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</si>
  <si>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</si>
  <si>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</si>
  <si>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</si>
  <si>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</si>
  <si>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</si>
  <si>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</si>
  <si>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</si>
  <si>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</si>
  <si>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預 定 發 布 時 間</t>
    <phoneticPr fontId="2" type="noConversion"/>
  </si>
  <si>
    <t>上次預告日期:107年01月18日</t>
    <phoneticPr fontId="2" type="noConversion"/>
  </si>
  <si>
    <t>本次預告日期:108年01月10日</t>
    <phoneticPr fontId="2" type="noConversion"/>
  </si>
  <si>
    <t>108年</t>
    <phoneticPr fontId="2" type="noConversion"/>
  </si>
  <si>
    <t>（107/12）</t>
    <phoneticPr fontId="2" type="noConversion"/>
  </si>
  <si>
    <t>（108/1）</t>
    <phoneticPr fontId="2" type="noConversion"/>
  </si>
  <si>
    <t>（108/2）</t>
  </si>
  <si>
    <t>（108/3）</t>
  </si>
  <si>
    <t>（108/4）</t>
  </si>
  <si>
    <t>（108/5）</t>
  </si>
  <si>
    <t>（108/6）</t>
  </si>
  <si>
    <t>（108/7）</t>
  </si>
  <si>
    <t>（108/8）</t>
  </si>
  <si>
    <t>（108/9）</t>
  </si>
  <si>
    <t>（108/10）</t>
  </si>
  <si>
    <t>（108/11）</t>
  </si>
  <si>
    <r>
      <t>中華民國107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1"/>
        <charset val="136"/>
        <scheme val="minor"/>
      </rPr>
      <t>12</t>
    </r>
    <r>
      <rPr>
        <sz val="12"/>
        <rFont val="新細明體"/>
        <family val="1"/>
        <charset val="136"/>
      </rPr>
      <t>月份</t>
    </r>
    <phoneticPr fontId="2" type="noConversion"/>
  </si>
  <si>
    <t>歲入科目</t>
    <phoneticPr fontId="2" type="noConversion"/>
  </si>
  <si>
    <t>預算數</t>
    <phoneticPr fontId="2" type="noConversion"/>
  </si>
  <si>
    <t>本月份
實收數</t>
    <phoneticPr fontId="2" type="noConversion"/>
  </si>
  <si>
    <r>
      <t>本月底實收
累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</si>
  <si>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r>
      <t>占各科目預算
百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color theme="1"/>
        <rFont val="新細明體"/>
        <family val="1"/>
        <charset val="136"/>
        <scheme val="minor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color theme="1"/>
        <rFont val="新細明體"/>
        <family val="1"/>
        <charset val="136"/>
        <scheme val="minor"/>
      </rPr>
      <t xml:space="preserve"> )</t>
    </r>
    <phoneticPr fontId="2" type="noConversion"/>
  </si>
  <si>
    <t>總計</t>
    <phoneticPr fontId="2" type="noConversion"/>
  </si>
  <si>
    <t>稅課收入</t>
    <phoneticPr fontId="2" type="noConversion"/>
  </si>
  <si>
    <t>菸酒稅</t>
    <phoneticPr fontId="2" type="noConversion"/>
  </si>
  <si>
    <t>統籌分配稅</t>
    <phoneticPr fontId="2" type="noConversion"/>
  </si>
  <si>
    <t>地價稅</t>
    <phoneticPr fontId="2" type="noConversion"/>
  </si>
  <si>
    <t>土地增值稅</t>
    <phoneticPr fontId="2" type="noConversion"/>
  </si>
  <si>
    <t>房屋稅</t>
    <phoneticPr fontId="2" type="noConversion"/>
  </si>
  <si>
    <t>使用牌照稅</t>
    <phoneticPr fontId="2" type="noConversion"/>
  </si>
  <si>
    <t>印花稅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</si>
  <si>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</si>
  <si>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</si>
  <si>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</si>
  <si>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</si>
  <si>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</si>
  <si>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</si>
  <si>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</si>
  <si>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資料來源：主計處</t>
    <phoneticPr fontId="2" type="noConversion"/>
  </si>
  <si>
    <t>表32.連江縣縣庫收入概況</t>
    <phoneticPr fontId="2" type="noConversion"/>
  </si>
  <si>
    <r>
      <t>中華民國108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1"/>
        <charset val="136"/>
        <scheme val="minor"/>
      </rPr>
      <t>1</t>
    </r>
    <r>
      <rPr>
        <sz val="12"/>
        <rFont val="新細明體"/>
        <family val="1"/>
        <charset val="136"/>
      </rPr>
      <t>月份</t>
    </r>
    <phoneticPr fontId="2" type="noConversion"/>
  </si>
  <si>
    <t>歲入科目</t>
    <phoneticPr fontId="2" type="noConversion"/>
  </si>
  <si>
    <t>預算數</t>
    <phoneticPr fontId="2" type="noConversion"/>
  </si>
  <si>
    <t>本月份
實收數</t>
    <phoneticPr fontId="2" type="noConversion"/>
  </si>
  <si>
    <r>
      <t>本月底實收
累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</si>
  <si>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r>
      <t>占各科目預算
百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color theme="1"/>
        <rFont val="新細明體"/>
        <family val="1"/>
        <charset val="136"/>
        <scheme val="minor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color theme="1"/>
        <rFont val="新細明體"/>
        <family val="1"/>
        <charset val="136"/>
        <scheme val="minor"/>
      </rPr>
      <t xml:space="preserve"> )</t>
    </r>
    <phoneticPr fontId="2" type="noConversion"/>
  </si>
  <si>
    <t>總計</t>
    <phoneticPr fontId="2" type="noConversion"/>
  </si>
  <si>
    <t>稅課收入</t>
    <phoneticPr fontId="2" type="noConversion"/>
  </si>
  <si>
    <t>菸酒稅</t>
    <phoneticPr fontId="2" type="noConversion"/>
  </si>
  <si>
    <t>統籌分配稅</t>
    <phoneticPr fontId="2" type="noConversion"/>
  </si>
  <si>
    <t>地價稅</t>
    <phoneticPr fontId="2" type="noConversion"/>
  </si>
  <si>
    <t>土地增值稅</t>
    <phoneticPr fontId="2" type="noConversion"/>
  </si>
  <si>
    <t>房屋稅</t>
    <phoneticPr fontId="2" type="noConversion"/>
  </si>
  <si>
    <t>使用牌照稅</t>
    <phoneticPr fontId="2" type="noConversion"/>
  </si>
  <si>
    <t>印花稅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</si>
  <si>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</si>
  <si>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</si>
  <si>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</si>
  <si>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</si>
  <si>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-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</si>
  <si>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</si>
  <si>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</si>
  <si>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</si>
  <si>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資料來源：主計處</t>
    <phoneticPr fontId="2" type="noConversion"/>
  </si>
  <si>
    <t>表32.連江縣縣庫收入概況</t>
    <phoneticPr fontId="2" type="noConversion"/>
  </si>
  <si>
    <r>
      <t>中華民國108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1"/>
        <charset val="136"/>
        <scheme val="minor"/>
      </rPr>
      <t>2</t>
    </r>
    <r>
      <rPr>
        <sz val="12"/>
        <rFont val="新細明體"/>
        <family val="1"/>
        <charset val="136"/>
      </rPr>
      <t>月份</t>
    </r>
    <phoneticPr fontId="2" type="noConversion"/>
  </si>
  <si>
    <t>歲入科目</t>
    <phoneticPr fontId="2" type="noConversion"/>
  </si>
  <si>
    <t>預算數</t>
    <phoneticPr fontId="2" type="noConversion"/>
  </si>
  <si>
    <t>本月份
實收數</t>
    <phoneticPr fontId="2" type="noConversion"/>
  </si>
  <si>
    <r>
      <t>本月底實收
累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</si>
  <si>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r>
      <t>占各科目預算
百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color theme="1"/>
        <rFont val="新細明體"/>
        <family val="1"/>
        <charset val="136"/>
        <scheme val="minor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color theme="1"/>
        <rFont val="新細明體"/>
        <family val="1"/>
        <charset val="136"/>
        <scheme val="minor"/>
      </rPr>
      <t xml:space="preserve"> )</t>
    </r>
    <phoneticPr fontId="2" type="noConversion"/>
  </si>
  <si>
    <t>總計</t>
    <phoneticPr fontId="2" type="noConversion"/>
  </si>
  <si>
    <t>稅課收入</t>
    <phoneticPr fontId="2" type="noConversion"/>
  </si>
  <si>
    <t>菸酒稅</t>
    <phoneticPr fontId="2" type="noConversion"/>
  </si>
  <si>
    <t>統籌分配稅</t>
    <phoneticPr fontId="2" type="noConversion"/>
  </si>
  <si>
    <t>地價稅</t>
    <phoneticPr fontId="2" type="noConversion"/>
  </si>
  <si>
    <t>土地增值稅</t>
    <phoneticPr fontId="2" type="noConversion"/>
  </si>
  <si>
    <t>房屋稅</t>
    <phoneticPr fontId="2" type="noConversion"/>
  </si>
  <si>
    <t>使用牌照稅</t>
    <phoneticPr fontId="2" type="noConversion"/>
  </si>
  <si>
    <t>印花稅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</si>
  <si>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</si>
  <si>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</si>
  <si>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</si>
  <si>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</si>
  <si>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-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</si>
  <si>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</si>
  <si>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</si>
  <si>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</si>
  <si>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資料來源：主計處</t>
    <phoneticPr fontId="2" type="noConversion"/>
  </si>
  <si>
    <r>
      <t>中華民國108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1"/>
        <charset val="136"/>
        <scheme val="minor"/>
      </rPr>
      <t>3</t>
    </r>
    <r>
      <rPr>
        <sz val="12"/>
        <rFont val="新細明體"/>
        <family val="1"/>
        <charset val="136"/>
      </rPr>
      <t>月份</t>
    </r>
    <phoneticPr fontId="2" type="noConversion"/>
  </si>
  <si>
    <t>營業盈餘及事業收入</t>
    <phoneticPr fontId="2" type="noConversion"/>
  </si>
  <si>
    <t>-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</si>
  <si>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</si>
  <si>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</si>
  <si>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</si>
  <si>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資料來源：主計處</t>
    <phoneticPr fontId="2" type="noConversion"/>
  </si>
  <si>
    <t>表32.連江縣縣庫收入概況</t>
    <phoneticPr fontId="2" type="noConversion"/>
  </si>
  <si>
    <r>
      <t>中華民國108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1"/>
        <charset val="136"/>
        <scheme val="minor"/>
      </rPr>
      <t>4</t>
    </r>
    <r>
      <rPr>
        <sz val="12"/>
        <rFont val="新細明體"/>
        <family val="1"/>
        <charset val="136"/>
      </rPr>
      <t>月份</t>
    </r>
    <phoneticPr fontId="2" type="noConversion"/>
  </si>
  <si>
    <t>歲入科目</t>
    <phoneticPr fontId="2" type="noConversion"/>
  </si>
  <si>
    <t>預算數</t>
    <phoneticPr fontId="2" type="noConversion"/>
  </si>
  <si>
    <t>本月份
實收數</t>
    <phoneticPr fontId="2" type="noConversion"/>
  </si>
  <si>
    <r>
      <t>本月底實收
累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</si>
  <si>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r>
      <t>占各科目預算
百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color theme="1"/>
        <rFont val="新細明體"/>
        <family val="1"/>
        <charset val="136"/>
        <scheme val="minor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color theme="1"/>
        <rFont val="新細明體"/>
        <family val="1"/>
        <charset val="136"/>
        <scheme val="minor"/>
      </rPr>
      <t xml:space="preserve"> )</t>
    </r>
    <phoneticPr fontId="2" type="noConversion"/>
  </si>
  <si>
    <t>總計</t>
    <phoneticPr fontId="2" type="noConversion"/>
  </si>
  <si>
    <t>稅課收入</t>
    <phoneticPr fontId="2" type="noConversion"/>
  </si>
  <si>
    <t>菸酒稅</t>
    <phoneticPr fontId="2" type="noConversion"/>
  </si>
  <si>
    <t>統籌分配稅</t>
    <phoneticPr fontId="2" type="noConversion"/>
  </si>
  <si>
    <t>地價稅</t>
    <phoneticPr fontId="2" type="noConversion"/>
  </si>
  <si>
    <t>土地增值稅</t>
    <phoneticPr fontId="2" type="noConversion"/>
  </si>
  <si>
    <t>房屋稅</t>
    <phoneticPr fontId="2" type="noConversion"/>
  </si>
  <si>
    <t>使用牌照稅</t>
    <phoneticPr fontId="2" type="noConversion"/>
  </si>
  <si>
    <t>印花稅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</si>
  <si>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</si>
  <si>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</si>
  <si>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</si>
  <si>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</si>
  <si>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-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</si>
  <si>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</si>
  <si>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</si>
  <si>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</si>
  <si>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資料來源：主計處</t>
    <phoneticPr fontId="2" type="noConversion"/>
  </si>
  <si>
    <t>表32.連江縣縣庫收入概況</t>
    <phoneticPr fontId="2" type="noConversion"/>
  </si>
  <si>
    <r>
      <t>中華民國108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1"/>
        <charset val="136"/>
        <scheme val="minor"/>
      </rPr>
      <t>5</t>
    </r>
    <r>
      <rPr>
        <sz val="12"/>
        <rFont val="新細明體"/>
        <family val="1"/>
        <charset val="136"/>
      </rPr>
      <t>月份</t>
    </r>
    <phoneticPr fontId="2" type="noConversion"/>
  </si>
  <si>
    <t>歲入科目</t>
    <phoneticPr fontId="2" type="noConversion"/>
  </si>
  <si>
    <t>預算數</t>
    <phoneticPr fontId="2" type="noConversion"/>
  </si>
  <si>
    <t>本月份
實收數</t>
    <phoneticPr fontId="2" type="noConversion"/>
  </si>
  <si>
    <r>
      <t>本月底實收
累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</si>
  <si>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r>
      <t>占各科目預算
百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color theme="1"/>
        <rFont val="新細明體"/>
        <family val="1"/>
        <charset val="136"/>
        <scheme val="minor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color theme="1"/>
        <rFont val="新細明體"/>
        <family val="1"/>
        <charset val="136"/>
        <scheme val="minor"/>
      </rPr>
      <t xml:space="preserve"> )</t>
    </r>
    <phoneticPr fontId="2" type="noConversion"/>
  </si>
  <si>
    <t>總計</t>
    <phoneticPr fontId="2" type="noConversion"/>
  </si>
  <si>
    <t>稅課收入</t>
    <phoneticPr fontId="2" type="noConversion"/>
  </si>
  <si>
    <t>菸酒稅</t>
    <phoneticPr fontId="2" type="noConversion"/>
  </si>
  <si>
    <t>統籌分配稅</t>
    <phoneticPr fontId="2" type="noConversion"/>
  </si>
  <si>
    <t>地價稅</t>
    <phoneticPr fontId="2" type="noConversion"/>
  </si>
  <si>
    <t>土地增值稅</t>
    <phoneticPr fontId="2" type="noConversion"/>
  </si>
  <si>
    <t>房屋稅</t>
    <phoneticPr fontId="2" type="noConversion"/>
  </si>
  <si>
    <t>使用牌照稅</t>
    <phoneticPr fontId="2" type="noConversion"/>
  </si>
  <si>
    <t>印花稅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</si>
  <si>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</si>
  <si>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</si>
  <si>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</si>
  <si>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</si>
  <si>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-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</si>
  <si>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</si>
  <si>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</si>
  <si>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</si>
  <si>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資料來源：主計處</t>
    <phoneticPr fontId="2" type="noConversion"/>
  </si>
  <si>
    <t>表32.連江縣縣庫收入概況</t>
    <phoneticPr fontId="2" type="noConversion"/>
  </si>
  <si>
    <r>
      <t>中華民國108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1"/>
        <charset val="136"/>
        <scheme val="minor"/>
      </rPr>
      <t>6</t>
    </r>
    <r>
      <rPr>
        <sz val="12"/>
        <rFont val="新細明體"/>
        <family val="1"/>
        <charset val="136"/>
      </rPr>
      <t>月份</t>
    </r>
    <phoneticPr fontId="2" type="noConversion"/>
  </si>
  <si>
    <t>歲入科目</t>
    <phoneticPr fontId="2" type="noConversion"/>
  </si>
  <si>
    <t>預算數</t>
    <phoneticPr fontId="2" type="noConversion"/>
  </si>
  <si>
    <t>本月份
實收數</t>
    <phoneticPr fontId="2" type="noConversion"/>
  </si>
  <si>
    <r>
      <t>本月底實收
累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</si>
  <si>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r>
      <t>占各科目預算
百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color theme="1"/>
        <rFont val="新細明體"/>
        <family val="1"/>
        <charset val="136"/>
        <scheme val="minor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color theme="1"/>
        <rFont val="新細明體"/>
        <family val="1"/>
        <charset val="136"/>
        <scheme val="minor"/>
      </rPr>
      <t xml:space="preserve"> )</t>
    </r>
    <phoneticPr fontId="2" type="noConversion"/>
  </si>
  <si>
    <t>總計</t>
    <phoneticPr fontId="2" type="noConversion"/>
  </si>
  <si>
    <t>稅課收入</t>
    <phoneticPr fontId="2" type="noConversion"/>
  </si>
  <si>
    <t>菸酒稅</t>
    <phoneticPr fontId="2" type="noConversion"/>
  </si>
  <si>
    <t>統籌分配稅</t>
    <phoneticPr fontId="2" type="noConversion"/>
  </si>
  <si>
    <t>地價稅</t>
    <phoneticPr fontId="2" type="noConversion"/>
  </si>
  <si>
    <t>土地增值稅</t>
    <phoneticPr fontId="2" type="noConversion"/>
  </si>
  <si>
    <t>房屋稅</t>
    <phoneticPr fontId="2" type="noConversion"/>
  </si>
  <si>
    <t>使用牌照稅</t>
    <phoneticPr fontId="2" type="noConversion"/>
  </si>
  <si>
    <t>印花稅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</si>
  <si>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</si>
  <si>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</si>
  <si>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</si>
  <si>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</si>
  <si>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-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</si>
  <si>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</si>
  <si>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</si>
  <si>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</si>
  <si>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資料來源：主計處</t>
    <phoneticPr fontId="2" type="noConversion"/>
  </si>
  <si>
    <t>表32.連江縣縣庫收入概況</t>
    <phoneticPr fontId="2" type="noConversion"/>
  </si>
  <si>
    <t>歲入科目</t>
    <phoneticPr fontId="2" type="noConversion"/>
  </si>
  <si>
    <t>預算數</t>
    <phoneticPr fontId="2" type="noConversion"/>
  </si>
  <si>
    <t>本月份
實收數</t>
    <phoneticPr fontId="2" type="noConversion"/>
  </si>
  <si>
    <r>
      <t>占各科目預算
百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color theme="1"/>
        <rFont val="新細明體"/>
        <family val="1"/>
        <charset val="136"/>
        <scheme val="minor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color theme="1"/>
        <rFont val="新細明體"/>
        <family val="1"/>
        <charset val="136"/>
        <scheme val="minor"/>
      </rPr>
      <t xml:space="preserve"> )</t>
    </r>
    <phoneticPr fontId="2" type="noConversion"/>
  </si>
  <si>
    <t>稅課收入</t>
    <phoneticPr fontId="2" type="noConversion"/>
  </si>
  <si>
    <t>菸酒稅</t>
    <phoneticPr fontId="2" type="noConversion"/>
  </si>
  <si>
    <t>統籌分配稅</t>
    <phoneticPr fontId="2" type="noConversion"/>
  </si>
  <si>
    <t>地價稅</t>
    <phoneticPr fontId="2" type="noConversion"/>
  </si>
  <si>
    <t>土地增值稅</t>
    <phoneticPr fontId="2" type="noConversion"/>
  </si>
  <si>
    <t>房屋稅</t>
    <phoneticPr fontId="2" type="noConversion"/>
  </si>
  <si>
    <t>使用牌照稅</t>
    <phoneticPr fontId="2" type="noConversion"/>
  </si>
  <si>
    <t>印花稅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</si>
  <si>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</si>
  <si>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</si>
  <si>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</si>
  <si>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</si>
  <si>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-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</si>
  <si>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</si>
  <si>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</si>
  <si>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</si>
  <si>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資料來源：主計處</t>
    <phoneticPr fontId="2" type="noConversion"/>
  </si>
  <si>
    <t>表32.連江縣縣庫收入概況</t>
    <phoneticPr fontId="2" type="noConversion"/>
  </si>
  <si>
    <r>
      <t>中華民國108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1"/>
        <charset val="136"/>
        <scheme val="minor"/>
      </rPr>
      <t>7</t>
    </r>
    <r>
      <rPr>
        <sz val="12"/>
        <rFont val="新細明體"/>
        <family val="1"/>
        <charset val="136"/>
      </rPr>
      <t>月份</t>
    </r>
    <phoneticPr fontId="2" type="noConversion"/>
  </si>
  <si>
    <t>歲入科目</t>
    <phoneticPr fontId="2" type="noConversion"/>
  </si>
  <si>
    <t>預算數</t>
    <phoneticPr fontId="2" type="noConversion"/>
  </si>
  <si>
    <t>本月份
實收數</t>
    <phoneticPr fontId="2" type="noConversion"/>
  </si>
  <si>
    <r>
      <t>本月底實收
累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</si>
  <si>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r>
      <t>占各科目預算
百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color theme="1"/>
        <rFont val="新細明體"/>
        <family val="1"/>
        <charset val="136"/>
        <scheme val="minor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color theme="1"/>
        <rFont val="新細明體"/>
        <family val="1"/>
        <charset val="136"/>
        <scheme val="minor"/>
      </rPr>
      <t xml:space="preserve"> )</t>
    </r>
    <phoneticPr fontId="2" type="noConversion"/>
  </si>
  <si>
    <t>總計</t>
    <phoneticPr fontId="2" type="noConversion"/>
  </si>
  <si>
    <t>稅課收入</t>
    <phoneticPr fontId="2" type="noConversion"/>
  </si>
  <si>
    <t>菸酒稅</t>
    <phoneticPr fontId="2" type="noConversion"/>
  </si>
  <si>
    <t>統籌分配稅</t>
    <phoneticPr fontId="2" type="noConversion"/>
  </si>
  <si>
    <t>地價稅</t>
    <phoneticPr fontId="2" type="noConversion"/>
  </si>
  <si>
    <t>土地增值稅</t>
    <phoneticPr fontId="2" type="noConversion"/>
  </si>
  <si>
    <t>房屋稅</t>
    <phoneticPr fontId="2" type="noConversion"/>
  </si>
  <si>
    <t>使用牌照稅</t>
    <phoneticPr fontId="2" type="noConversion"/>
  </si>
  <si>
    <t>印花稅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</si>
  <si>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</si>
  <si>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</si>
  <si>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</si>
  <si>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</si>
  <si>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-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</si>
  <si>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</si>
  <si>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</si>
  <si>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</si>
  <si>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資料來源：主計處</t>
    <phoneticPr fontId="2" type="noConversion"/>
  </si>
  <si>
    <r>
      <t>中華民國108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1"/>
        <charset val="136"/>
        <scheme val="minor"/>
      </rPr>
      <t>8</t>
    </r>
    <r>
      <rPr>
        <sz val="12"/>
        <rFont val="新細明體"/>
        <family val="1"/>
        <charset val="136"/>
      </rPr>
      <t>月份</t>
    </r>
    <phoneticPr fontId="2" type="noConversion"/>
  </si>
  <si>
    <r>
      <t>本月底實收
累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</si>
  <si>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t>總計</t>
    <phoneticPr fontId="2" type="noConversion"/>
  </si>
  <si>
    <t>表32.連江縣縣庫收入概況</t>
    <phoneticPr fontId="2" type="noConversion"/>
  </si>
  <si>
    <r>
      <t>中華民國108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1"/>
        <charset val="136"/>
        <scheme val="minor"/>
      </rPr>
      <t>9</t>
    </r>
    <r>
      <rPr>
        <sz val="12"/>
        <rFont val="新細明體"/>
        <family val="1"/>
        <charset val="136"/>
      </rPr>
      <t>月份</t>
    </r>
    <phoneticPr fontId="2" type="noConversion"/>
  </si>
  <si>
    <t>歲入科目</t>
    <phoneticPr fontId="2" type="noConversion"/>
  </si>
  <si>
    <t>預算數</t>
    <phoneticPr fontId="2" type="noConversion"/>
  </si>
  <si>
    <t>本月份
實收數</t>
    <phoneticPr fontId="2" type="noConversion"/>
  </si>
  <si>
    <r>
      <t>本月底實收
累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</si>
  <si>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r>
      <t>占各科目預算
百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color theme="1"/>
        <rFont val="新細明體"/>
        <family val="1"/>
        <charset val="136"/>
        <scheme val="minor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color theme="1"/>
        <rFont val="新細明體"/>
        <family val="1"/>
        <charset val="136"/>
        <scheme val="minor"/>
      </rPr>
      <t xml:space="preserve"> )</t>
    </r>
    <phoneticPr fontId="2" type="noConversion"/>
  </si>
  <si>
    <t>總計</t>
    <phoneticPr fontId="2" type="noConversion"/>
  </si>
  <si>
    <t>稅課收入</t>
    <phoneticPr fontId="2" type="noConversion"/>
  </si>
  <si>
    <t>菸酒稅</t>
    <phoneticPr fontId="2" type="noConversion"/>
  </si>
  <si>
    <t>統籌分配稅</t>
    <phoneticPr fontId="2" type="noConversion"/>
  </si>
  <si>
    <t>地價稅</t>
    <phoneticPr fontId="2" type="noConversion"/>
  </si>
  <si>
    <t>土地增值稅</t>
    <phoneticPr fontId="2" type="noConversion"/>
  </si>
  <si>
    <t>房屋稅</t>
    <phoneticPr fontId="2" type="noConversion"/>
  </si>
  <si>
    <t>印花稅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</si>
  <si>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</si>
  <si>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</si>
  <si>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</si>
  <si>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</si>
  <si>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-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</si>
  <si>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</si>
  <si>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</si>
  <si>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</si>
  <si>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資料來源：主計處</t>
    <phoneticPr fontId="2" type="noConversion"/>
  </si>
  <si>
    <t>表32.連江縣縣庫收入概況</t>
    <phoneticPr fontId="2" type="noConversion"/>
  </si>
  <si>
    <r>
      <t>中華民國108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1"/>
        <charset val="136"/>
        <scheme val="minor"/>
      </rPr>
      <t>10</t>
    </r>
    <r>
      <rPr>
        <sz val="12"/>
        <rFont val="新細明體"/>
        <family val="1"/>
        <charset val="136"/>
      </rPr>
      <t>月份</t>
    </r>
    <phoneticPr fontId="2" type="noConversion"/>
  </si>
  <si>
    <t>本月份
實收數</t>
    <phoneticPr fontId="2" type="noConversion"/>
  </si>
  <si>
    <r>
      <t>本月底實收
累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</si>
  <si>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r>
      <t>占各科目預算
百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color theme="1"/>
        <rFont val="新細明體"/>
        <family val="1"/>
        <charset val="136"/>
        <scheme val="minor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color theme="1"/>
        <rFont val="新細明體"/>
        <family val="1"/>
        <charset val="136"/>
        <scheme val="minor"/>
      </rPr>
      <t xml:space="preserve"> )</t>
    </r>
    <phoneticPr fontId="2" type="noConversion"/>
  </si>
  <si>
    <t>稅課收入</t>
    <phoneticPr fontId="2" type="noConversion"/>
  </si>
  <si>
    <t>統籌分配稅</t>
    <phoneticPr fontId="2" type="noConversion"/>
  </si>
  <si>
    <t>房屋稅</t>
    <phoneticPr fontId="2" type="noConversion"/>
  </si>
  <si>
    <t>使用牌照稅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</si>
  <si>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</si>
  <si>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</si>
  <si>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</si>
  <si>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</si>
  <si>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捐獻及贈與收入</t>
    <phoneticPr fontId="2" type="noConversion"/>
  </si>
  <si>
    <t>資料來源：主計處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</si>
</sst>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General_)"/>
    <numFmt numFmtId="177" formatCode="0.00_)"/>
    <numFmt numFmtId="178" formatCode="#,##0_);\(#,##0\)"/>
    <numFmt numFmtId="179" formatCode="0.00_);[Red]\(0.00\)"/>
    <numFmt numFmtId="180" formatCode="#,##0_ "/>
  </numFmts>
  <fonts count="25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6"/>
      <color indexed="8"/>
      <name val="標楷體"/>
      <family val="4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新細明體"/>
      <family val="1"/>
      <charset val="136"/>
    </font>
    <font>
      <b/>
      <sz val="12"/>
      <name val="Times"/>
      <family val="1"/>
    </font>
    <font>
      <sz val="12"/>
      <name val="Times New Roman"/>
      <family val="1"/>
    </font>
    <font>
      <u/>
      <sz val="12"/>
      <color theme="10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5">
    <xf numFmtId="0" fontId="0" fillId="0" borderId="0">
      <alignment vertical="center"/>
    </xf>
    <xf numFmtId="38" fontId="9" fillId="0" borderId="0" applyBorder="0" applyAlignment="0"/>
    <xf numFmtId="176" fontId="10" fillId="6" borderId="1" applyNumberFormat="0" applyFont="0" applyFill="0" applyBorder="0">
      <alignment horizontal="center" vertical="center"/>
    </xf>
    <xf numFmtId="177" fontId="11" fillId="0" borderId="0"/>
    <xf numFmtId="0" fontId="12" fillId="0" borderId="0"/>
    <xf numFmtId="0" fontId="13" fillId="0" borderId="0" applyNumberFormat="0" applyFont="0" applyBorder="0" applyAlignment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2"/>
    <xf numFmtId="42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/>
    <xf numFmtId="0" fontId="14" fillId="0" borderId="0"/>
  </cellStyleXfs>
  <cellXfs count="84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4" fillId="0" borderId="3" xfId="0" applyFont="1" applyBorder="1" applyAlignment="1">
      <alignment horizontal="center" vertical="top" wrapText="1"/>
    </xf>
    <xf numFmtId="20" fontId="4" fillId="0" borderId="4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4" fillId="6" borderId="0" xfId="203" applyFont="1" applyFill="1" applyAlignment="1">
      <alignment horizontal="center" vertical="center"/>
    </xf>
    <xf numFmtId="178" fontId="14" fillId="6" borderId="0" xfId="203" applyNumberFormat="1" applyFont="1" applyFill="1" applyAlignment="1">
      <alignment horizontal="center" vertical="center"/>
    </xf>
    <xf numFmtId="0" fontId="14" fillId="6" borderId="8" xfId="203" applyFont="1" applyFill="1" applyBorder="1" applyAlignment="1">
      <alignment horizontal="center" vertical="center" wrapText="1"/>
    </xf>
    <xf numFmtId="0" fontId="14" fillId="6" borderId="9" xfId="203" applyFont="1" applyFill="1" applyBorder="1" applyAlignment="1">
      <alignment horizontal="distributed" vertical="center" justifyLastLine="1"/>
    </xf>
    <xf numFmtId="0" fontId="14" fillId="6" borderId="6" xfId="203" applyFont="1" applyFill="1" applyBorder="1" applyAlignment="1">
      <alignment horizontal="distributed" vertical="center" wrapText="1" justifyLastLine="1"/>
    </xf>
    <xf numFmtId="0" fontId="14" fillId="6" borderId="1" xfId="203" applyFont="1" applyFill="1" applyBorder="1" applyAlignment="1">
      <alignment horizontal="distributed" vertical="center" wrapText="1" justifyLastLine="1"/>
    </xf>
    <xf numFmtId="0" fontId="14" fillId="6" borderId="10" xfId="203" applyFont="1" applyFill="1" applyBorder="1" applyAlignment="1">
      <alignment horizontal="distributed" vertical="center" wrapText="1" justifyLastLine="1"/>
    </xf>
    <xf numFmtId="0" fontId="14" fillId="6" borderId="0" xfId="203" applyFont="1" applyFill="1" applyBorder="1" applyAlignment="1">
      <alignment horizontal="center" vertical="center"/>
    </xf>
    <xf numFmtId="178" fontId="14" fillId="6" borderId="0" xfId="203" applyNumberFormat="1" applyFont="1" applyFill="1" applyBorder="1" applyAlignment="1">
      <alignment horizontal="center" vertical="center"/>
    </xf>
    <xf numFmtId="0" fontId="20" fillId="6" borderId="2" xfId="204" applyFont="1" applyFill="1" applyBorder="1" applyAlignment="1">
      <alignment horizontal="distributed" vertical="center"/>
    </xf>
    <xf numFmtId="178" fontId="21" fillId="6" borderId="7" xfId="204" applyNumberFormat="1" applyFont="1" applyFill="1" applyBorder="1" applyAlignment="1">
      <alignment vertical="center" wrapText="1"/>
    </xf>
    <xf numFmtId="179" fontId="22" fillId="6" borderId="0" xfId="204" applyNumberFormat="1" applyFont="1" applyFill="1" applyBorder="1" applyAlignment="1">
      <alignment horizontal="center" vertical="center" wrapText="1"/>
    </xf>
    <xf numFmtId="178" fontId="14" fillId="6" borderId="0" xfId="204" applyNumberFormat="1" applyFont="1" applyFill="1" applyBorder="1" applyAlignment="1">
      <alignment horizontal="center" vertical="center"/>
    </xf>
    <xf numFmtId="0" fontId="14" fillId="6" borderId="0" xfId="204" applyFont="1" applyFill="1" applyBorder="1" applyAlignment="1">
      <alignment horizontal="center" vertical="center"/>
    </xf>
    <xf numFmtId="0" fontId="14" fillId="6" borderId="2" xfId="204" applyFont="1" applyFill="1" applyBorder="1" applyAlignment="1">
      <alignment horizontal="left" vertical="center" indent="1"/>
    </xf>
    <xf numFmtId="178" fontId="23" fillId="6" borderId="0" xfId="204" applyNumberFormat="1" applyFont="1" applyFill="1" applyBorder="1" applyAlignment="1">
      <alignment horizontal="right" vertical="center" wrapText="1"/>
    </xf>
    <xf numFmtId="179" fontId="23" fillId="6" borderId="0" xfId="204" applyNumberFormat="1" applyFont="1" applyFill="1" applyBorder="1" applyAlignment="1">
      <alignment horizontal="center" vertical="center" wrapText="1"/>
    </xf>
    <xf numFmtId="0" fontId="14" fillId="6" borderId="2" xfId="203" applyFont="1" applyFill="1" applyBorder="1" applyAlignment="1" applyProtection="1">
      <alignment horizontal="left" vertical="distributed" indent="3"/>
    </xf>
    <xf numFmtId="178" fontId="23" fillId="6" borderId="11" xfId="204" applyNumberFormat="1" applyFont="1" applyFill="1" applyBorder="1" applyAlignment="1">
      <alignment horizontal="right" vertical="center" wrapText="1"/>
    </xf>
    <xf numFmtId="41" fontId="23" fillId="6" borderId="0" xfId="204" applyNumberFormat="1" applyFont="1" applyFill="1" applyBorder="1" applyAlignment="1">
      <alignment horizontal="right" vertical="center" wrapText="1"/>
    </xf>
    <xf numFmtId="180" fontId="23" fillId="6" borderId="0" xfId="204" applyNumberFormat="1" applyFont="1" applyFill="1" applyBorder="1" applyAlignment="1">
      <alignment horizontal="right" vertical="center" wrapText="1"/>
    </xf>
    <xf numFmtId="0" fontId="14" fillId="6" borderId="2" xfId="204" applyFont="1" applyFill="1" applyBorder="1" applyAlignment="1">
      <alignment horizontal="left" vertical="center" indent="3"/>
    </xf>
    <xf numFmtId="0" fontId="14" fillId="6" borderId="2" xfId="203" applyFill="1" applyBorder="1" applyAlignment="1" applyProtection="1">
      <alignment horizontal="left" vertical="distributed" indent="3"/>
    </xf>
    <xf numFmtId="3" fontId="23" fillId="6" borderId="0" xfId="204" applyNumberFormat="1" applyFont="1" applyFill="1" applyBorder="1" applyAlignment="1">
      <alignment horizontal="right" vertical="center" wrapText="1"/>
    </xf>
    <xf numFmtId="0" fontId="14" fillId="6" borderId="9" xfId="204" applyFont="1" applyFill="1" applyBorder="1" applyAlignment="1">
      <alignment horizontal="left" vertical="center" indent="1"/>
    </xf>
    <xf numFmtId="178" fontId="23" fillId="6" borderId="12" xfId="204" applyNumberFormat="1" applyFont="1" applyFill="1" applyBorder="1" applyAlignment="1">
      <alignment horizontal="right" vertical="center" wrapText="1"/>
    </xf>
    <xf numFmtId="41" fontId="23" fillId="6" borderId="8" xfId="204" applyNumberFormat="1" applyFont="1" applyFill="1" applyBorder="1" applyAlignment="1">
      <alignment horizontal="right" vertical="center" wrapText="1"/>
    </xf>
    <xf numFmtId="179" fontId="23" fillId="6" borderId="8" xfId="204" applyNumberFormat="1" applyFont="1" applyFill="1" applyBorder="1" applyAlignment="1">
      <alignment horizontal="center" vertical="center" wrapText="1"/>
    </xf>
    <xf numFmtId="0" fontId="24" fillId="6" borderId="0" xfId="203" applyFont="1" applyFill="1"/>
    <xf numFmtId="0" fontId="23" fillId="6" borderId="0" xfId="203" applyFont="1" applyFill="1" applyBorder="1" applyAlignment="1">
      <alignment horizontal="center" vertical="center" wrapText="1"/>
    </xf>
    <xf numFmtId="0" fontId="14" fillId="6" borderId="0" xfId="203" applyFont="1" applyFill="1" applyBorder="1" applyAlignment="1">
      <alignment horizontal="center" vertical="center" wrapText="1"/>
    </xf>
    <xf numFmtId="0" fontId="14" fillId="6" borderId="0" xfId="203" applyFont="1" applyFill="1" applyBorder="1"/>
    <xf numFmtId="178" fontId="14" fillId="6" borderId="0" xfId="203" applyNumberFormat="1" applyFont="1" applyFill="1" applyBorder="1"/>
    <xf numFmtId="178" fontId="14" fillId="6" borderId="0" xfId="204" applyNumberFormat="1" applyFont="1" applyFill="1" applyBorder="1" applyAlignment="1">
      <alignment vertical="center" wrapText="1"/>
    </xf>
    <xf numFmtId="179" fontId="14" fillId="6" borderId="0" xfId="204" applyNumberFormat="1" applyFont="1" applyFill="1" applyBorder="1" applyAlignment="1">
      <alignment horizontal="center" vertical="center" wrapText="1"/>
    </xf>
    <xf numFmtId="0" fontId="14" fillId="6" borderId="0" xfId="204" applyFont="1" applyFill="1"/>
    <xf numFmtId="178" fontId="14" fillId="6" borderId="0" xfId="204" applyNumberFormat="1" applyFont="1" applyFill="1" applyAlignment="1">
      <alignment vertical="center" wrapText="1"/>
    </xf>
    <xf numFmtId="179" fontId="14" fillId="6" borderId="0" xfId="204" applyNumberFormat="1" applyFont="1" applyFill="1" applyAlignment="1">
      <alignment horizontal="center" vertical="center" wrapText="1"/>
    </xf>
    <xf numFmtId="178" fontId="14" fillId="6" borderId="0" xfId="204" applyNumberFormat="1" applyFont="1" applyFill="1"/>
    <xf numFmtId="0" fontId="17" fillId="0" borderId="6" xfId="178" applyBorder="1" applyAlignment="1" applyProtection="1">
      <alignment horizontal="center" vertical="center"/>
    </xf>
    <xf numFmtId="0" fontId="14" fillId="6" borderId="0" xfId="203" applyFont="1" applyFill="1" applyBorder="1" applyAlignment="1">
      <alignment horizontal="center" vertical="center" wrapText="1"/>
    </xf>
    <xf numFmtId="0" fontId="14" fillId="6" borderId="0" xfId="203" applyFont="1" applyFill="1" applyBorder="1" applyAlignment="1">
      <alignment horizontal="center" vertical="center" wrapText="1"/>
    </xf>
    <xf numFmtId="0" fontId="14" fillId="6" borderId="0" xfId="203" applyFont="1" applyFill="1" applyBorder="1" applyAlignment="1">
      <alignment horizontal="center" vertical="center" wrapText="1"/>
    </xf>
    <xf numFmtId="0" fontId="14" fillId="6" borderId="0" xfId="203" applyFont="1" applyFill="1" applyBorder="1" applyAlignment="1">
      <alignment horizontal="center" vertical="center" wrapText="1"/>
    </xf>
    <xf numFmtId="0" fontId="14" fillId="6" borderId="0" xfId="20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178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3" xfId="178" applyBorder="1" applyAlignment="1" applyProtection="1">
      <alignment horizontal="center" vertical="center" wrapText="1"/>
    </xf>
    <xf numFmtId="0" fontId="17" fillId="0" borderId="4" xfId="178" applyBorder="1" applyAlignment="1" applyProtection="1">
      <alignment horizontal="center" vertical="center" wrapText="1"/>
    </xf>
    <xf numFmtId="0" fontId="17" fillId="0" borderId="6" xfId="178" applyBorder="1" applyAlignment="1" applyProtection="1">
      <alignment horizontal="center" vertical="center" wrapText="1"/>
    </xf>
    <xf numFmtId="0" fontId="18" fillId="6" borderId="0" xfId="203" applyFont="1" applyFill="1" applyAlignment="1">
      <alignment horizontal="center" vertical="center" wrapText="1"/>
    </xf>
    <xf numFmtId="0" fontId="14" fillId="6" borderId="0" xfId="203" applyFont="1" applyFill="1" applyBorder="1" applyAlignment="1">
      <alignment horizontal="center" vertical="center" wrapText="1"/>
    </xf>
  </cellXfs>
  <cellStyles count="205">
    <cellStyle name="eng" xfId="1"/>
    <cellStyle name="lu" xfId="2"/>
    <cellStyle name="Normal - Style1" xfId="3"/>
    <cellStyle name="Normal_Basic Assumptions" xfId="4"/>
    <cellStyle name="sample" xfId="5"/>
    <cellStyle name="一般" xfId="0" builtinId="0"/>
    <cellStyle name="一般 10" xfId="6"/>
    <cellStyle name="一般 10 2" xfId="7"/>
    <cellStyle name="一般 10 3" xfId="8"/>
    <cellStyle name="一般 10 4" xfId="9"/>
    <cellStyle name="一般 10 5" xfId="10"/>
    <cellStyle name="一般 11" xfId="11"/>
    <cellStyle name="一般 11 2" xfId="12"/>
    <cellStyle name="一般 11 3" xfId="13"/>
    <cellStyle name="一般 11 4" xfId="14"/>
    <cellStyle name="一般 11 5" xfId="15"/>
    <cellStyle name="一般 11 6" xfId="16"/>
    <cellStyle name="一般 12" xfId="17"/>
    <cellStyle name="一般 12 2" xfId="18"/>
    <cellStyle name="一般 12 3" xfId="19"/>
    <cellStyle name="一般 13" xfId="20"/>
    <cellStyle name="一般 13 2" xfId="21"/>
    <cellStyle name="一般 14" xfId="22"/>
    <cellStyle name="一般 15" xfId="23"/>
    <cellStyle name="一般 15 2" xfId="24"/>
    <cellStyle name="一般 16" xfId="25"/>
    <cellStyle name="一般 17" xfId="26"/>
    <cellStyle name="一般 17 10" xfId="27"/>
    <cellStyle name="一般 17 11" xfId="28"/>
    <cellStyle name="一般 17 12" xfId="29"/>
    <cellStyle name="一般 17 13" xfId="30"/>
    <cellStyle name="一般 17 14" xfId="31"/>
    <cellStyle name="一般 17 15" xfId="32"/>
    <cellStyle name="一般 17 16" xfId="33"/>
    <cellStyle name="一般 17 17" xfId="34"/>
    <cellStyle name="一般 17 18" xfId="35"/>
    <cellStyle name="一般 17 19" xfId="36"/>
    <cellStyle name="一般 17 2" xfId="37"/>
    <cellStyle name="一般 17 20" xfId="38"/>
    <cellStyle name="一般 17 21" xfId="39"/>
    <cellStyle name="一般 17 22" xfId="40"/>
    <cellStyle name="一般 17 23" xfId="41"/>
    <cellStyle name="一般 17 3" xfId="42"/>
    <cellStyle name="一般 17 4" xfId="43"/>
    <cellStyle name="一般 17 5" xfId="44"/>
    <cellStyle name="一般 17 6" xfId="45"/>
    <cellStyle name="一般 17 7" xfId="46"/>
    <cellStyle name="一般 17 8" xfId="47"/>
    <cellStyle name="一般 17 9" xfId="48"/>
    <cellStyle name="一般 18" xfId="49"/>
    <cellStyle name="一般 19" xfId="50"/>
    <cellStyle name="一般 19 2" xfId="51"/>
    <cellStyle name="一般 2" xfId="52"/>
    <cellStyle name="一般 2 2" xfId="53"/>
    <cellStyle name="一般 2 3" xfId="54"/>
    <cellStyle name="一般 2 4" xfId="55"/>
    <cellStyle name="一般 2 5" xfId="56"/>
    <cellStyle name="一般 2 6" xfId="57"/>
    <cellStyle name="一般 20" xfId="58"/>
    <cellStyle name="一般 20 2" xfId="59"/>
    <cellStyle name="一般 21" xfId="60"/>
    <cellStyle name="一般 21 2" xfId="61"/>
    <cellStyle name="一般 21 3" xfId="62"/>
    <cellStyle name="一般 21 4" xfId="63"/>
    <cellStyle name="一般 21 5" xfId="64"/>
    <cellStyle name="一般 22" xfId="65"/>
    <cellStyle name="一般 22 2" xfId="66"/>
    <cellStyle name="一般 23" xfId="67"/>
    <cellStyle name="一般 23 2" xfId="68"/>
    <cellStyle name="一般 23 3" xfId="69"/>
    <cellStyle name="一般 24" xfId="70"/>
    <cellStyle name="一般 24 2" xfId="71"/>
    <cellStyle name="一般 25" xfId="72"/>
    <cellStyle name="一般 25 2" xfId="73"/>
    <cellStyle name="一般 25 3" xfId="74"/>
    <cellStyle name="一般 25 4" xfId="75"/>
    <cellStyle name="一般 26" xfId="76"/>
    <cellStyle name="一般 26 2" xfId="77"/>
    <cellStyle name="一般 27" xfId="78"/>
    <cellStyle name="一般 27 2" xfId="79"/>
    <cellStyle name="一般 28" xfId="80"/>
    <cellStyle name="一般 28 10" xfId="81"/>
    <cellStyle name="一般 28 11" xfId="82"/>
    <cellStyle name="一般 28 12" xfId="83"/>
    <cellStyle name="一般 28 13" xfId="84"/>
    <cellStyle name="一般 28 2" xfId="85"/>
    <cellStyle name="一般 28 3" xfId="86"/>
    <cellStyle name="一般 28 4" xfId="87"/>
    <cellStyle name="一般 28 5" xfId="88"/>
    <cellStyle name="一般 28 6" xfId="89"/>
    <cellStyle name="一般 28 7" xfId="90"/>
    <cellStyle name="一般 28 8" xfId="91"/>
    <cellStyle name="一般 28 9" xfId="92"/>
    <cellStyle name="一般 29" xfId="93"/>
    <cellStyle name="一般 3" xfId="94"/>
    <cellStyle name="一般 30" xfId="95"/>
    <cellStyle name="一般 31" xfId="96"/>
    <cellStyle name="一般 32" xfId="97"/>
    <cellStyle name="一般 33" xfId="98"/>
    <cellStyle name="一般 34" xfId="99"/>
    <cellStyle name="一般 35" xfId="100"/>
    <cellStyle name="一般 36" xfId="101"/>
    <cellStyle name="一般 37" xfId="102"/>
    <cellStyle name="一般 38" xfId="103"/>
    <cellStyle name="一般 39" xfId="104"/>
    <cellStyle name="一般 4" xfId="105"/>
    <cellStyle name="一般 4 2" xfId="106"/>
    <cellStyle name="一般 4 3" xfId="107"/>
    <cellStyle name="一般 4 4" xfId="108"/>
    <cellStyle name="一般 4 5" xfId="109"/>
    <cellStyle name="一般 4 6" xfId="110"/>
    <cellStyle name="一般 4 7" xfId="111"/>
    <cellStyle name="一般 4 8" xfId="112"/>
    <cellStyle name="一般 4 9" xfId="113"/>
    <cellStyle name="一般 40" xfId="114"/>
    <cellStyle name="一般 41" xfId="115"/>
    <cellStyle name="一般 42" xfId="116"/>
    <cellStyle name="一般 43" xfId="117"/>
    <cellStyle name="一般 44" xfId="118"/>
    <cellStyle name="一般 45" xfId="119"/>
    <cellStyle name="一般 46" xfId="120"/>
    <cellStyle name="一般 47" xfId="121"/>
    <cellStyle name="一般 48" xfId="122"/>
    <cellStyle name="一般 49" xfId="123"/>
    <cellStyle name="一般 5" xfId="124"/>
    <cellStyle name="一般 50" xfId="125"/>
    <cellStyle name="一般 51" xfId="126"/>
    <cellStyle name="一般 52" xfId="127"/>
    <cellStyle name="一般 53" xfId="128"/>
    <cellStyle name="一般 54" xfId="129"/>
    <cellStyle name="一般 55" xfId="130"/>
    <cellStyle name="一般 56" xfId="131"/>
    <cellStyle name="一般 57" xfId="132"/>
    <cellStyle name="一般 58" xfId="133"/>
    <cellStyle name="一般 59" xfId="134"/>
    <cellStyle name="一般 6" xfId="135"/>
    <cellStyle name="一般 60" xfId="203"/>
    <cellStyle name="一般 7" xfId="136"/>
    <cellStyle name="一般 7 2" xfId="137"/>
    <cellStyle name="一般 7 3" xfId="138"/>
    <cellStyle name="一般 8" xfId="139"/>
    <cellStyle name="一般 8 2" xfId="140"/>
    <cellStyle name="一般 8 3" xfId="141"/>
    <cellStyle name="一般 8 4" xfId="142"/>
    <cellStyle name="一般 8 5" xfId="143"/>
    <cellStyle name="一般 8 6" xfId="144"/>
    <cellStyle name="一般 9" xfId="145"/>
    <cellStyle name="一般 9 2" xfId="146"/>
    <cellStyle name="一般 9 3" xfId="147"/>
    <cellStyle name="一般 9 4" xfId="148"/>
    <cellStyle name="一般 9 5" xfId="149"/>
    <cellStyle name="一般 9 6" xfId="150"/>
    <cellStyle name="一般_M2 (3)" xfId="204"/>
    <cellStyle name="千分位 2" xfId="151"/>
    <cellStyle name="好_102年報一土地" xfId="152"/>
    <cellStyle name="好_102年報七交通運輸" xfId="153"/>
    <cellStyle name="好_102年報八教育文化" xfId="154"/>
    <cellStyle name="好_102年報十環境保護" xfId="155"/>
    <cellStyle name="好_102年報三行政組織" xfId="156"/>
    <cellStyle name="好_102年報五工商業及縣建設" xfId="157"/>
    <cellStyle name="好_102年報六金融財稅" xfId="158"/>
    <cellStyle name="好_104年12月財政及家庭收支" xfId="159"/>
    <cellStyle name="好_104年1月財政及家庭收支" xfId="160"/>
    <cellStyle name="好_104年6月財政及家庭收支" xfId="161"/>
    <cellStyle name="好_104年7月財政及家庭收支" xfId="162"/>
    <cellStyle name="好_104年8月財政及家庭收支" xfId="163"/>
    <cellStyle name="好_105年12月財政及家庭收支" xfId="164"/>
    <cellStyle name="好_105年2月財政及家庭收支" xfId="165"/>
    <cellStyle name="好_106年1月財政及家庭收支" xfId="166"/>
    <cellStyle name="好_106年2月財政及家庭收支" xfId="167"/>
    <cellStyle name="好_106年3月財政及家庭收支" xfId="168"/>
    <cellStyle name="好_106年4月財政及家庭收支" xfId="169"/>
    <cellStyle name="好_106年5月財政及家庭收支" xfId="170"/>
    <cellStyle name="好_106年6月財政及家庭收支" xfId="171"/>
    <cellStyle name="好_106年7月財政及家庭收支" xfId="172"/>
    <cellStyle name="好_106年8月財政及家庭收支" xfId="173"/>
    <cellStyle name="好_15其他" xfId="174"/>
    <cellStyle name="好_15其他100(俊燁)" xfId="175"/>
    <cellStyle name="年資料" xfId="176"/>
    <cellStyle name="貨幣[0]_Apply" xfId="177"/>
    <cellStyle name="超連結" xfId="178" builtinId="8"/>
    <cellStyle name="壞_102年報一土地" xfId="179"/>
    <cellStyle name="壞_102年報七交通運輸" xfId="180"/>
    <cellStyle name="壞_102年報八教育文化" xfId="181"/>
    <cellStyle name="壞_102年報十環境保護" xfId="182"/>
    <cellStyle name="壞_102年報三行政組織" xfId="183"/>
    <cellStyle name="壞_102年報五工商業及縣建設" xfId="184"/>
    <cellStyle name="壞_102年報六金融財稅" xfId="185"/>
    <cellStyle name="壞_104年12月財政及家庭收支" xfId="186"/>
    <cellStyle name="壞_104年1月財政及家庭收支" xfId="187"/>
    <cellStyle name="壞_104年6月財政及家庭收支" xfId="188"/>
    <cellStyle name="壞_104年7月財政及家庭收支" xfId="189"/>
    <cellStyle name="壞_104年8月財政及家庭收支" xfId="190"/>
    <cellStyle name="壞_105年12月財政及家庭收支" xfId="191"/>
    <cellStyle name="壞_105年2月財政及家庭收支" xfId="192"/>
    <cellStyle name="壞_106年1月財政及家庭收支" xfId="193"/>
    <cellStyle name="壞_106年2月財政及家庭收支" xfId="194"/>
    <cellStyle name="壞_106年3月財政及家庭收支" xfId="195"/>
    <cellStyle name="壞_106年4月財政及家庭收支" xfId="196"/>
    <cellStyle name="壞_106年5月財政及家庭收支" xfId="197"/>
    <cellStyle name="壞_106年6月財政及家庭收支" xfId="198"/>
    <cellStyle name="壞_106年7月財政及家庭收支" xfId="199"/>
    <cellStyle name="壞_106年8月財政及家庭收支" xfId="200"/>
    <cellStyle name="壞_15其他" xfId="201"/>
    <cellStyle name="壞_15其他100(俊燁)" xfId="2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0</xdr:row>
          <xdr:rowOff>123825</xdr:rowOff>
        </xdr:from>
        <xdr:to>
          <xdr:col>9</xdr:col>
          <xdr:colOff>161925</xdr:colOff>
          <xdr:row>40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7/Desktop/&#20844;&#21209;/&#32113;&#35336;/&#32113;&#35336;&#26376;&#22577;/108&#24180;10&#26376;&#20221;&#26376;&#22577;/108&#24180;10&#26376;&#36001;&#25919;&#21450;&#23478;&#24237;&#25910;&#25903;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力資源"/>
      <sheetName val="縣庫收入數"/>
      <sheetName val="縣庫支出數"/>
      <sheetName val="家庭收支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__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abSelected="1" zoomScale="75" workbookViewId="0">
      <pane ySplit="11" topLeftCell="A12" activePane="bottomLeft" state="frozen"/>
      <selection pane="bottomLeft" activeCell="L20" sqref="L20"/>
    </sheetView>
  </sheetViews>
  <sheetFormatPr defaultRowHeight="16.5"/>
  <cols>
    <col min="1" max="1" width="14.625" customWidth="1"/>
    <col min="2" max="2" width="12.5" customWidth="1"/>
    <col min="3" max="3" width="9.5" bestFit="1" customWidth="1"/>
    <col min="4" max="11" width="11.125" customWidth="1"/>
    <col min="12" max="14" width="11.125" style="6" customWidth="1"/>
    <col min="15" max="15" width="11.125" customWidth="1"/>
  </cols>
  <sheetData>
    <row r="1" spans="1:16" ht="54.75" customHeight="1">
      <c r="A1" s="8"/>
      <c r="B1" s="8"/>
      <c r="C1" s="8"/>
      <c r="D1" s="8"/>
      <c r="E1" s="8"/>
      <c r="F1" s="66" t="s">
        <v>16</v>
      </c>
      <c r="G1" s="66"/>
      <c r="H1" s="66"/>
      <c r="I1" s="66"/>
      <c r="J1" s="8"/>
      <c r="K1" s="8"/>
      <c r="L1" s="8"/>
      <c r="M1" s="8"/>
      <c r="N1" s="8"/>
      <c r="O1" s="8"/>
      <c r="P1" s="8"/>
    </row>
    <row r="2" spans="1:16">
      <c r="A2" s="67" t="s">
        <v>7</v>
      </c>
      <c r="B2" s="67"/>
      <c r="C2" s="67"/>
    </row>
    <row r="3" spans="1:16">
      <c r="A3" s="2" t="s">
        <v>17</v>
      </c>
      <c r="B3" s="2"/>
      <c r="C3" s="2"/>
    </row>
    <row r="4" spans="1:16">
      <c r="A4" s="2" t="s">
        <v>8</v>
      </c>
      <c r="B4" s="2"/>
      <c r="C4" s="2"/>
    </row>
    <row r="5" spans="1:16" ht="17.25" customHeight="1">
      <c r="A5" s="5" t="s">
        <v>9</v>
      </c>
      <c r="B5" s="5"/>
      <c r="C5" s="4"/>
      <c r="D5" s="1"/>
      <c r="E5" s="1"/>
      <c r="F5" s="1"/>
      <c r="G5" s="1"/>
      <c r="H5" s="1"/>
      <c r="I5" s="1"/>
      <c r="J5" s="1"/>
      <c r="K5" s="1"/>
      <c r="L5" s="7"/>
      <c r="M5" s="7"/>
      <c r="N5" s="7"/>
      <c r="O5" s="1"/>
      <c r="P5" s="1" t="s">
        <v>31</v>
      </c>
    </row>
    <row r="6" spans="1:16">
      <c r="A6" s="3" t="s">
        <v>10</v>
      </c>
      <c r="B6" s="3"/>
      <c r="C6" s="3"/>
      <c r="D6" s="1"/>
      <c r="E6" s="1"/>
      <c r="F6" s="1"/>
      <c r="G6" s="1"/>
      <c r="H6" s="1"/>
      <c r="I6" s="1"/>
      <c r="J6" s="1"/>
      <c r="K6" s="1"/>
      <c r="L6" s="7"/>
      <c r="M6" s="7"/>
      <c r="N6" s="7"/>
      <c r="O6" s="1"/>
      <c r="P6" s="1" t="s">
        <v>32</v>
      </c>
    </row>
    <row r="8" spans="1:16" ht="16.5" customHeight="1">
      <c r="A8" s="70"/>
      <c r="B8" s="70"/>
      <c r="C8" s="70"/>
      <c r="D8" s="71" t="s">
        <v>30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11"/>
      <c r="P8" s="9"/>
    </row>
    <row r="9" spans="1:16">
      <c r="A9" s="68"/>
      <c r="B9" s="68"/>
      <c r="C9" s="68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3"/>
      <c r="P9" s="10" t="s">
        <v>0</v>
      </c>
    </row>
    <row r="10" spans="1:16" ht="20.100000000000001" customHeight="1">
      <c r="A10" s="68" t="s">
        <v>1</v>
      </c>
      <c r="B10" s="68" t="s">
        <v>3</v>
      </c>
      <c r="C10" s="68" t="s">
        <v>2</v>
      </c>
      <c r="D10" s="17" t="s">
        <v>33</v>
      </c>
      <c r="E10" s="20" t="s">
        <v>33</v>
      </c>
      <c r="F10" s="20" t="s">
        <v>33</v>
      </c>
      <c r="G10" s="20" t="s">
        <v>33</v>
      </c>
      <c r="H10" s="20" t="s">
        <v>33</v>
      </c>
      <c r="I10" s="20" t="s">
        <v>33</v>
      </c>
      <c r="J10" s="20" t="s">
        <v>33</v>
      </c>
      <c r="K10" s="20" t="s">
        <v>33</v>
      </c>
      <c r="L10" s="20" t="s">
        <v>33</v>
      </c>
      <c r="M10" s="20" t="s">
        <v>33</v>
      </c>
      <c r="N10" s="20" t="s">
        <v>33</v>
      </c>
      <c r="O10" s="20" t="s">
        <v>33</v>
      </c>
      <c r="P10" s="12"/>
    </row>
    <row r="11" spans="1:16" ht="20.100000000000001" customHeight="1">
      <c r="A11" s="69"/>
      <c r="B11" s="69"/>
      <c r="C11" s="69"/>
      <c r="D11" s="18" t="s">
        <v>18</v>
      </c>
      <c r="E11" s="18" t="s">
        <v>19</v>
      </c>
      <c r="F11" s="18" t="s">
        <v>20</v>
      </c>
      <c r="G11" s="18" t="s">
        <v>21</v>
      </c>
      <c r="H11" s="18" t="s">
        <v>22</v>
      </c>
      <c r="I11" s="18" t="s">
        <v>23</v>
      </c>
      <c r="J11" s="18" t="s">
        <v>24</v>
      </c>
      <c r="K11" s="18" t="s">
        <v>25</v>
      </c>
      <c r="L11" s="18" t="s">
        <v>26</v>
      </c>
      <c r="M11" s="18" t="s">
        <v>27</v>
      </c>
      <c r="N11" s="18" t="s">
        <v>28</v>
      </c>
      <c r="O11" s="18" t="s">
        <v>29</v>
      </c>
      <c r="P11" s="13"/>
    </row>
    <row r="12" spans="1:16" ht="30" customHeight="1">
      <c r="A12" s="76" t="s">
        <v>11</v>
      </c>
      <c r="B12" s="79" t="s">
        <v>12</v>
      </c>
      <c r="C12" s="74" t="s">
        <v>6</v>
      </c>
      <c r="D12" s="74" t="s">
        <v>14</v>
      </c>
      <c r="E12" s="74" t="s">
        <v>15</v>
      </c>
      <c r="F12" s="74" t="s">
        <v>15</v>
      </c>
      <c r="G12" s="74" t="s">
        <v>15</v>
      </c>
      <c r="H12" s="74" t="s">
        <v>15</v>
      </c>
      <c r="I12" s="74" t="s">
        <v>15</v>
      </c>
      <c r="J12" s="74" t="s">
        <v>15</v>
      </c>
      <c r="K12" s="74" t="s">
        <v>15</v>
      </c>
      <c r="L12" s="74" t="s">
        <v>15</v>
      </c>
      <c r="M12" s="74" t="s">
        <v>15</v>
      </c>
      <c r="N12" s="74" t="s">
        <v>15</v>
      </c>
      <c r="O12" s="74" t="s">
        <v>15</v>
      </c>
      <c r="P12" s="14"/>
    </row>
    <row r="13" spans="1:16" ht="30" customHeight="1">
      <c r="A13" s="77"/>
      <c r="B13" s="80"/>
      <c r="C13" s="77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15"/>
    </row>
    <row r="14" spans="1:16" ht="30" customHeight="1">
      <c r="A14" s="78"/>
      <c r="B14" s="81"/>
      <c r="C14" s="78"/>
      <c r="D14" s="60" t="s">
        <v>34</v>
      </c>
      <c r="E14" s="60" t="s">
        <v>35</v>
      </c>
      <c r="F14" s="60" t="s">
        <v>36</v>
      </c>
      <c r="G14" s="60" t="s">
        <v>37</v>
      </c>
      <c r="H14" s="60" t="s">
        <v>38</v>
      </c>
      <c r="I14" s="60" t="s">
        <v>39</v>
      </c>
      <c r="J14" s="60" t="s">
        <v>40</v>
      </c>
      <c r="K14" s="60" t="s">
        <v>41</v>
      </c>
      <c r="L14" s="60" t="s">
        <v>42</v>
      </c>
      <c r="M14" s="60" t="s">
        <v>43</v>
      </c>
      <c r="N14" s="60" t="s">
        <v>44</v>
      </c>
      <c r="O14" s="19" t="s">
        <v>45</v>
      </c>
      <c r="P14" s="16"/>
    </row>
    <row r="15" spans="1:16">
      <c r="A15" t="s">
        <v>4</v>
      </c>
    </row>
    <row r="16" spans="1:16">
      <c r="A16" t="s">
        <v>5</v>
      </c>
    </row>
    <row r="17" spans="1:1">
      <c r="A17" t="s">
        <v>13</v>
      </c>
    </row>
  </sheetData>
  <mergeCells count="25">
    <mergeCell ref="O12:O13"/>
    <mergeCell ref="D12:D13"/>
    <mergeCell ref="A12:A14"/>
    <mergeCell ref="B12:B14"/>
    <mergeCell ref="C12:C14"/>
    <mergeCell ref="M12:M13"/>
    <mergeCell ref="E12:E13"/>
    <mergeCell ref="F12:F13"/>
    <mergeCell ref="G12:G13"/>
    <mergeCell ref="L12:L13"/>
    <mergeCell ref="H12:H13"/>
    <mergeCell ref="I12:I13"/>
    <mergeCell ref="J12:J13"/>
    <mergeCell ref="K12:K13"/>
    <mergeCell ref="N12:N13"/>
    <mergeCell ref="F1:I1"/>
    <mergeCell ref="A2:C2"/>
    <mergeCell ref="A10:A11"/>
    <mergeCell ref="A8:A9"/>
    <mergeCell ref="D8:N8"/>
    <mergeCell ref="B8:B9"/>
    <mergeCell ref="B10:B11"/>
    <mergeCell ref="C10:C11"/>
    <mergeCell ref="D9:O9"/>
    <mergeCell ref="C8:C9"/>
  </mergeCells>
  <phoneticPr fontId="2" type="noConversion"/>
  <hyperlinks>
    <hyperlink ref="B12:B14" location="背景說明!A1" display="連江縣縣庫收入概況"/>
    <hyperlink ref="D14" location="'10712'!A1" display="（107/12）"/>
    <hyperlink ref="E14" location="'10801'!A1" display="（108/1）"/>
    <hyperlink ref="F14" location="'10802'!A1" display="（108/2）"/>
    <hyperlink ref="G14" location="'10803'!A1" display="（108/3）"/>
    <hyperlink ref="H14" location="'10804'!A1" display="（108/4）"/>
    <hyperlink ref="I14" location="'10805'!A1" display="（108/5）"/>
    <hyperlink ref="J14" location="'10806'!A1" display="（108/6）"/>
    <hyperlink ref="K14" location="'10807'!Print_Area" display="（108/7）"/>
    <hyperlink ref="L14" location="'10808'!Print_Area" display="（108/8）"/>
    <hyperlink ref="M14" location="'10809'!Print_Area" display="（108/9）"/>
    <hyperlink ref="N14" location="'10810'!Print_Area" display="（108/10）"/>
  </hyperlink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9" activePane="bottomRight" state="frozen"/>
      <selection activeCell="F11" sqref="F11"/>
      <selection pane="topRight" activeCell="F11" sqref="F11"/>
      <selection pane="bottomLeft" activeCell="F11" sqref="F11"/>
      <selection pane="bottomRight" activeCell="D15" sqref="D15"/>
    </sheetView>
  </sheetViews>
  <sheetFormatPr defaultRowHeight="27.95" customHeight="1"/>
  <cols>
    <col min="1" max="1" width="23.625" style="56" customWidth="1"/>
    <col min="2" max="2" width="14.875" style="57" customWidth="1"/>
    <col min="3" max="4" width="15.625" style="57" customWidth="1"/>
    <col min="5" max="5" width="15.625" style="58" customWidth="1"/>
    <col min="6" max="6" width="10.75" style="59" customWidth="1"/>
    <col min="7" max="256" width="9" style="56"/>
    <col min="257" max="257" width="23.625" style="56" customWidth="1"/>
    <col min="258" max="258" width="14.875" style="56" customWidth="1"/>
    <col min="259" max="261" width="15.625" style="56" customWidth="1"/>
    <col min="262" max="262" width="10.75" style="56" customWidth="1"/>
    <col min="263" max="512" width="9" style="56"/>
    <col min="513" max="513" width="23.625" style="56" customWidth="1"/>
    <col min="514" max="514" width="14.875" style="56" customWidth="1"/>
    <col min="515" max="517" width="15.625" style="56" customWidth="1"/>
    <col min="518" max="518" width="10.75" style="56" customWidth="1"/>
    <col min="519" max="768" width="9" style="56"/>
    <col min="769" max="769" width="23.625" style="56" customWidth="1"/>
    <col min="770" max="770" width="14.875" style="56" customWidth="1"/>
    <col min="771" max="773" width="15.625" style="56" customWidth="1"/>
    <col min="774" max="774" width="10.75" style="56" customWidth="1"/>
    <col min="775" max="1024" width="9" style="56"/>
    <col min="1025" max="1025" width="23.625" style="56" customWidth="1"/>
    <col min="1026" max="1026" width="14.875" style="56" customWidth="1"/>
    <col min="1027" max="1029" width="15.625" style="56" customWidth="1"/>
    <col min="1030" max="1030" width="10.75" style="56" customWidth="1"/>
    <col min="1031" max="1280" width="9" style="56"/>
    <col min="1281" max="1281" width="23.625" style="56" customWidth="1"/>
    <col min="1282" max="1282" width="14.875" style="56" customWidth="1"/>
    <col min="1283" max="1285" width="15.625" style="56" customWidth="1"/>
    <col min="1286" max="1286" width="10.75" style="56" customWidth="1"/>
    <col min="1287" max="1536" width="9" style="56"/>
    <col min="1537" max="1537" width="23.625" style="56" customWidth="1"/>
    <col min="1538" max="1538" width="14.875" style="56" customWidth="1"/>
    <col min="1539" max="1541" width="15.625" style="56" customWidth="1"/>
    <col min="1542" max="1542" width="10.75" style="56" customWidth="1"/>
    <col min="1543" max="1792" width="9" style="56"/>
    <col min="1793" max="1793" width="23.625" style="56" customWidth="1"/>
    <col min="1794" max="1794" width="14.875" style="56" customWidth="1"/>
    <col min="1795" max="1797" width="15.625" style="56" customWidth="1"/>
    <col min="1798" max="1798" width="10.75" style="56" customWidth="1"/>
    <col min="1799" max="2048" width="9" style="56"/>
    <col min="2049" max="2049" width="23.625" style="56" customWidth="1"/>
    <col min="2050" max="2050" width="14.875" style="56" customWidth="1"/>
    <col min="2051" max="2053" width="15.625" style="56" customWidth="1"/>
    <col min="2054" max="2054" width="10.75" style="56" customWidth="1"/>
    <col min="2055" max="2304" width="9" style="56"/>
    <col min="2305" max="2305" width="23.625" style="56" customWidth="1"/>
    <col min="2306" max="2306" width="14.875" style="56" customWidth="1"/>
    <col min="2307" max="2309" width="15.625" style="56" customWidth="1"/>
    <col min="2310" max="2310" width="10.75" style="56" customWidth="1"/>
    <col min="2311" max="2560" width="9" style="56"/>
    <col min="2561" max="2561" width="23.625" style="56" customWidth="1"/>
    <col min="2562" max="2562" width="14.875" style="56" customWidth="1"/>
    <col min="2563" max="2565" width="15.625" style="56" customWidth="1"/>
    <col min="2566" max="2566" width="10.75" style="56" customWidth="1"/>
    <col min="2567" max="2816" width="9" style="56"/>
    <col min="2817" max="2817" width="23.625" style="56" customWidth="1"/>
    <col min="2818" max="2818" width="14.875" style="56" customWidth="1"/>
    <col min="2819" max="2821" width="15.625" style="56" customWidth="1"/>
    <col min="2822" max="2822" width="10.75" style="56" customWidth="1"/>
    <col min="2823" max="3072" width="9" style="56"/>
    <col min="3073" max="3073" width="23.625" style="56" customWidth="1"/>
    <col min="3074" max="3074" width="14.875" style="56" customWidth="1"/>
    <col min="3075" max="3077" width="15.625" style="56" customWidth="1"/>
    <col min="3078" max="3078" width="10.75" style="56" customWidth="1"/>
    <col min="3079" max="3328" width="9" style="56"/>
    <col min="3329" max="3329" width="23.625" style="56" customWidth="1"/>
    <col min="3330" max="3330" width="14.875" style="56" customWidth="1"/>
    <col min="3331" max="3333" width="15.625" style="56" customWidth="1"/>
    <col min="3334" max="3334" width="10.75" style="56" customWidth="1"/>
    <col min="3335" max="3584" width="9" style="56"/>
    <col min="3585" max="3585" width="23.625" style="56" customWidth="1"/>
    <col min="3586" max="3586" width="14.875" style="56" customWidth="1"/>
    <col min="3587" max="3589" width="15.625" style="56" customWidth="1"/>
    <col min="3590" max="3590" width="10.75" style="56" customWidth="1"/>
    <col min="3591" max="3840" width="9" style="56"/>
    <col min="3841" max="3841" width="23.625" style="56" customWidth="1"/>
    <col min="3842" max="3842" width="14.875" style="56" customWidth="1"/>
    <col min="3843" max="3845" width="15.625" style="56" customWidth="1"/>
    <col min="3846" max="3846" width="10.75" style="56" customWidth="1"/>
    <col min="3847" max="4096" width="9" style="56"/>
    <col min="4097" max="4097" width="23.625" style="56" customWidth="1"/>
    <col min="4098" max="4098" width="14.875" style="56" customWidth="1"/>
    <col min="4099" max="4101" width="15.625" style="56" customWidth="1"/>
    <col min="4102" max="4102" width="10.75" style="56" customWidth="1"/>
    <col min="4103" max="4352" width="9" style="56"/>
    <col min="4353" max="4353" width="23.625" style="56" customWidth="1"/>
    <col min="4354" max="4354" width="14.875" style="56" customWidth="1"/>
    <col min="4355" max="4357" width="15.625" style="56" customWidth="1"/>
    <col min="4358" max="4358" width="10.75" style="56" customWidth="1"/>
    <col min="4359" max="4608" width="9" style="56"/>
    <col min="4609" max="4609" width="23.625" style="56" customWidth="1"/>
    <col min="4610" max="4610" width="14.875" style="56" customWidth="1"/>
    <col min="4611" max="4613" width="15.625" style="56" customWidth="1"/>
    <col min="4614" max="4614" width="10.75" style="56" customWidth="1"/>
    <col min="4615" max="4864" width="9" style="56"/>
    <col min="4865" max="4865" width="23.625" style="56" customWidth="1"/>
    <col min="4866" max="4866" width="14.875" style="56" customWidth="1"/>
    <col min="4867" max="4869" width="15.625" style="56" customWidth="1"/>
    <col min="4870" max="4870" width="10.75" style="56" customWidth="1"/>
    <col min="4871" max="5120" width="9" style="56"/>
    <col min="5121" max="5121" width="23.625" style="56" customWidth="1"/>
    <col min="5122" max="5122" width="14.875" style="56" customWidth="1"/>
    <col min="5123" max="5125" width="15.625" style="56" customWidth="1"/>
    <col min="5126" max="5126" width="10.75" style="56" customWidth="1"/>
    <col min="5127" max="5376" width="9" style="56"/>
    <col min="5377" max="5377" width="23.625" style="56" customWidth="1"/>
    <col min="5378" max="5378" width="14.875" style="56" customWidth="1"/>
    <col min="5379" max="5381" width="15.625" style="56" customWidth="1"/>
    <col min="5382" max="5382" width="10.75" style="56" customWidth="1"/>
    <col min="5383" max="5632" width="9" style="56"/>
    <col min="5633" max="5633" width="23.625" style="56" customWidth="1"/>
    <col min="5634" max="5634" width="14.875" style="56" customWidth="1"/>
    <col min="5635" max="5637" width="15.625" style="56" customWidth="1"/>
    <col min="5638" max="5638" width="10.75" style="56" customWidth="1"/>
    <col min="5639" max="5888" width="9" style="56"/>
    <col min="5889" max="5889" width="23.625" style="56" customWidth="1"/>
    <col min="5890" max="5890" width="14.875" style="56" customWidth="1"/>
    <col min="5891" max="5893" width="15.625" style="56" customWidth="1"/>
    <col min="5894" max="5894" width="10.75" style="56" customWidth="1"/>
    <col min="5895" max="6144" width="9" style="56"/>
    <col min="6145" max="6145" width="23.625" style="56" customWidth="1"/>
    <col min="6146" max="6146" width="14.875" style="56" customWidth="1"/>
    <col min="6147" max="6149" width="15.625" style="56" customWidth="1"/>
    <col min="6150" max="6150" width="10.75" style="56" customWidth="1"/>
    <col min="6151" max="6400" width="9" style="56"/>
    <col min="6401" max="6401" width="23.625" style="56" customWidth="1"/>
    <col min="6402" max="6402" width="14.875" style="56" customWidth="1"/>
    <col min="6403" max="6405" width="15.625" style="56" customWidth="1"/>
    <col min="6406" max="6406" width="10.75" style="56" customWidth="1"/>
    <col min="6407" max="6656" width="9" style="56"/>
    <col min="6657" max="6657" width="23.625" style="56" customWidth="1"/>
    <col min="6658" max="6658" width="14.875" style="56" customWidth="1"/>
    <col min="6659" max="6661" width="15.625" style="56" customWidth="1"/>
    <col min="6662" max="6662" width="10.75" style="56" customWidth="1"/>
    <col min="6663" max="6912" width="9" style="56"/>
    <col min="6913" max="6913" width="23.625" style="56" customWidth="1"/>
    <col min="6914" max="6914" width="14.875" style="56" customWidth="1"/>
    <col min="6915" max="6917" width="15.625" style="56" customWidth="1"/>
    <col min="6918" max="6918" width="10.75" style="56" customWidth="1"/>
    <col min="6919" max="7168" width="9" style="56"/>
    <col min="7169" max="7169" width="23.625" style="56" customWidth="1"/>
    <col min="7170" max="7170" width="14.875" style="56" customWidth="1"/>
    <col min="7171" max="7173" width="15.625" style="56" customWidth="1"/>
    <col min="7174" max="7174" width="10.75" style="56" customWidth="1"/>
    <col min="7175" max="7424" width="9" style="56"/>
    <col min="7425" max="7425" width="23.625" style="56" customWidth="1"/>
    <col min="7426" max="7426" width="14.875" style="56" customWidth="1"/>
    <col min="7427" max="7429" width="15.625" style="56" customWidth="1"/>
    <col min="7430" max="7430" width="10.75" style="56" customWidth="1"/>
    <col min="7431" max="7680" width="9" style="56"/>
    <col min="7681" max="7681" width="23.625" style="56" customWidth="1"/>
    <col min="7682" max="7682" width="14.875" style="56" customWidth="1"/>
    <col min="7683" max="7685" width="15.625" style="56" customWidth="1"/>
    <col min="7686" max="7686" width="10.75" style="56" customWidth="1"/>
    <col min="7687" max="7936" width="9" style="56"/>
    <col min="7937" max="7937" width="23.625" style="56" customWidth="1"/>
    <col min="7938" max="7938" width="14.875" style="56" customWidth="1"/>
    <col min="7939" max="7941" width="15.625" style="56" customWidth="1"/>
    <col min="7942" max="7942" width="10.75" style="56" customWidth="1"/>
    <col min="7943" max="8192" width="9" style="56"/>
    <col min="8193" max="8193" width="23.625" style="56" customWidth="1"/>
    <col min="8194" max="8194" width="14.875" style="56" customWidth="1"/>
    <col min="8195" max="8197" width="15.625" style="56" customWidth="1"/>
    <col min="8198" max="8198" width="10.75" style="56" customWidth="1"/>
    <col min="8199" max="8448" width="9" style="56"/>
    <col min="8449" max="8449" width="23.625" style="56" customWidth="1"/>
    <col min="8450" max="8450" width="14.875" style="56" customWidth="1"/>
    <col min="8451" max="8453" width="15.625" style="56" customWidth="1"/>
    <col min="8454" max="8454" width="10.75" style="56" customWidth="1"/>
    <col min="8455" max="8704" width="9" style="56"/>
    <col min="8705" max="8705" width="23.625" style="56" customWidth="1"/>
    <col min="8706" max="8706" width="14.875" style="56" customWidth="1"/>
    <col min="8707" max="8709" width="15.625" style="56" customWidth="1"/>
    <col min="8710" max="8710" width="10.75" style="56" customWidth="1"/>
    <col min="8711" max="8960" width="9" style="56"/>
    <col min="8961" max="8961" width="23.625" style="56" customWidth="1"/>
    <col min="8962" max="8962" width="14.875" style="56" customWidth="1"/>
    <col min="8963" max="8965" width="15.625" style="56" customWidth="1"/>
    <col min="8966" max="8966" width="10.75" style="56" customWidth="1"/>
    <col min="8967" max="9216" width="9" style="56"/>
    <col min="9217" max="9217" width="23.625" style="56" customWidth="1"/>
    <col min="9218" max="9218" width="14.875" style="56" customWidth="1"/>
    <col min="9219" max="9221" width="15.625" style="56" customWidth="1"/>
    <col min="9222" max="9222" width="10.75" style="56" customWidth="1"/>
    <col min="9223" max="9472" width="9" style="56"/>
    <col min="9473" max="9473" width="23.625" style="56" customWidth="1"/>
    <col min="9474" max="9474" width="14.875" style="56" customWidth="1"/>
    <col min="9475" max="9477" width="15.625" style="56" customWidth="1"/>
    <col min="9478" max="9478" width="10.75" style="56" customWidth="1"/>
    <col min="9479" max="9728" width="9" style="56"/>
    <col min="9729" max="9729" width="23.625" style="56" customWidth="1"/>
    <col min="9730" max="9730" width="14.875" style="56" customWidth="1"/>
    <col min="9731" max="9733" width="15.625" style="56" customWidth="1"/>
    <col min="9734" max="9734" width="10.75" style="56" customWidth="1"/>
    <col min="9735" max="9984" width="9" style="56"/>
    <col min="9985" max="9985" width="23.625" style="56" customWidth="1"/>
    <col min="9986" max="9986" width="14.875" style="56" customWidth="1"/>
    <col min="9987" max="9989" width="15.625" style="56" customWidth="1"/>
    <col min="9990" max="9990" width="10.75" style="56" customWidth="1"/>
    <col min="9991" max="10240" width="9" style="56"/>
    <col min="10241" max="10241" width="23.625" style="56" customWidth="1"/>
    <col min="10242" max="10242" width="14.875" style="56" customWidth="1"/>
    <col min="10243" max="10245" width="15.625" style="56" customWidth="1"/>
    <col min="10246" max="10246" width="10.75" style="56" customWidth="1"/>
    <col min="10247" max="10496" width="9" style="56"/>
    <col min="10497" max="10497" width="23.625" style="56" customWidth="1"/>
    <col min="10498" max="10498" width="14.875" style="56" customWidth="1"/>
    <col min="10499" max="10501" width="15.625" style="56" customWidth="1"/>
    <col min="10502" max="10502" width="10.75" style="56" customWidth="1"/>
    <col min="10503" max="10752" width="9" style="56"/>
    <col min="10753" max="10753" width="23.625" style="56" customWidth="1"/>
    <col min="10754" max="10754" width="14.875" style="56" customWidth="1"/>
    <col min="10755" max="10757" width="15.625" style="56" customWidth="1"/>
    <col min="10758" max="10758" width="10.75" style="56" customWidth="1"/>
    <col min="10759" max="11008" width="9" style="56"/>
    <col min="11009" max="11009" width="23.625" style="56" customWidth="1"/>
    <col min="11010" max="11010" width="14.875" style="56" customWidth="1"/>
    <col min="11011" max="11013" width="15.625" style="56" customWidth="1"/>
    <col min="11014" max="11014" width="10.75" style="56" customWidth="1"/>
    <col min="11015" max="11264" width="9" style="56"/>
    <col min="11265" max="11265" width="23.625" style="56" customWidth="1"/>
    <col min="11266" max="11266" width="14.875" style="56" customWidth="1"/>
    <col min="11267" max="11269" width="15.625" style="56" customWidth="1"/>
    <col min="11270" max="11270" width="10.75" style="56" customWidth="1"/>
    <col min="11271" max="11520" width="9" style="56"/>
    <col min="11521" max="11521" width="23.625" style="56" customWidth="1"/>
    <col min="11522" max="11522" width="14.875" style="56" customWidth="1"/>
    <col min="11523" max="11525" width="15.625" style="56" customWidth="1"/>
    <col min="11526" max="11526" width="10.75" style="56" customWidth="1"/>
    <col min="11527" max="11776" width="9" style="56"/>
    <col min="11777" max="11777" width="23.625" style="56" customWidth="1"/>
    <col min="11778" max="11778" width="14.875" style="56" customWidth="1"/>
    <col min="11779" max="11781" width="15.625" style="56" customWidth="1"/>
    <col min="11782" max="11782" width="10.75" style="56" customWidth="1"/>
    <col min="11783" max="12032" width="9" style="56"/>
    <col min="12033" max="12033" width="23.625" style="56" customWidth="1"/>
    <col min="12034" max="12034" width="14.875" style="56" customWidth="1"/>
    <col min="12035" max="12037" width="15.625" style="56" customWidth="1"/>
    <col min="12038" max="12038" width="10.75" style="56" customWidth="1"/>
    <col min="12039" max="12288" width="9" style="56"/>
    <col min="12289" max="12289" width="23.625" style="56" customWidth="1"/>
    <col min="12290" max="12290" width="14.875" style="56" customWidth="1"/>
    <col min="12291" max="12293" width="15.625" style="56" customWidth="1"/>
    <col min="12294" max="12294" width="10.75" style="56" customWidth="1"/>
    <col min="12295" max="12544" width="9" style="56"/>
    <col min="12545" max="12545" width="23.625" style="56" customWidth="1"/>
    <col min="12546" max="12546" width="14.875" style="56" customWidth="1"/>
    <col min="12547" max="12549" width="15.625" style="56" customWidth="1"/>
    <col min="12550" max="12550" width="10.75" style="56" customWidth="1"/>
    <col min="12551" max="12800" width="9" style="56"/>
    <col min="12801" max="12801" width="23.625" style="56" customWidth="1"/>
    <col min="12802" max="12802" width="14.875" style="56" customWidth="1"/>
    <col min="12803" max="12805" width="15.625" style="56" customWidth="1"/>
    <col min="12806" max="12806" width="10.75" style="56" customWidth="1"/>
    <col min="12807" max="13056" width="9" style="56"/>
    <col min="13057" max="13057" width="23.625" style="56" customWidth="1"/>
    <col min="13058" max="13058" width="14.875" style="56" customWidth="1"/>
    <col min="13059" max="13061" width="15.625" style="56" customWidth="1"/>
    <col min="13062" max="13062" width="10.75" style="56" customWidth="1"/>
    <col min="13063" max="13312" width="9" style="56"/>
    <col min="13313" max="13313" width="23.625" style="56" customWidth="1"/>
    <col min="13314" max="13314" width="14.875" style="56" customWidth="1"/>
    <col min="13315" max="13317" width="15.625" style="56" customWidth="1"/>
    <col min="13318" max="13318" width="10.75" style="56" customWidth="1"/>
    <col min="13319" max="13568" width="9" style="56"/>
    <col min="13569" max="13569" width="23.625" style="56" customWidth="1"/>
    <col min="13570" max="13570" width="14.875" style="56" customWidth="1"/>
    <col min="13571" max="13573" width="15.625" style="56" customWidth="1"/>
    <col min="13574" max="13574" width="10.75" style="56" customWidth="1"/>
    <col min="13575" max="13824" width="9" style="56"/>
    <col min="13825" max="13825" width="23.625" style="56" customWidth="1"/>
    <col min="13826" max="13826" width="14.875" style="56" customWidth="1"/>
    <col min="13827" max="13829" width="15.625" style="56" customWidth="1"/>
    <col min="13830" max="13830" width="10.75" style="56" customWidth="1"/>
    <col min="13831" max="14080" width="9" style="56"/>
    <col min="14081" max="14081" width="23.625" style="56" customWidth="1"/>
    <col min="14082" max="14082" width="14.875" style="56" customWidth="1"/>
    <col min="14083" max="14085" width="15.625" style="56" customWidth="1"/>
    <col min="14086" max="14086" width="10.75" style="56" customWidth="1"/>
    <col min="14087" max="14336" width="9" style="56"/>
    <col min="14337" max="14337" width="23.625" style="56" customWidth="1"/>
    <col min="14338" max="14338" width="14.875" style="56" customWidth="1"/>
    <col min="14339" max="14341" width="15.625" style="56" customWidth="1"/>
    <col min="14342" max="14342" width="10.75" style="56" customWidth="1"/>
    <col min="14343" max="14592" width="9" style="56"/>
    <col min="14593" max="14593" width="23.625" style="56" customWidth="1"/>
    <col min="14594" max="14594" width="14.875" style="56" customWidth="1"/>
    <col min="14595" max="14597" width="15.625" style="56" customWidth="1"/>
    <col min="14598" max="14598" width="10.75" style="56" customWidth="1"/>
    <col min="14599" max="14848" width="9" style="56"/>
    <col min="14849" max="14849" width="23.625" style="56" customWidth="1"/>
    <col min="14850" max="14850" width="14.875" style="56" customWidth="1"/>
    <col min="14851" max="14853" width="15.625" style="56" customWidth="1"/>
    <col min="14854" max="14854" width="10.75" style="56" customWidth="1"/>
    <col min="14855" max="15104" width="9" style="56"/>
    <col min="15105" max="15105" width="23.625" style="56" customWidth="1"/>
    <col min="15106" max="15106" width="14.875" style="56" customWidth="1"/>
    <col min="15107" max="15109" width="15.625" style="56" customWidth="1"/>
    <col min="15110" max="15110" width="10.75" style="56" customWidth="1"/>
    <col min="15111" max="15360" width="9" style="56"/>
    <col min="15361" max="15361" width="23.625" style="56" customWidth="1"/>
    <col min="15362" max="15362" width="14.875" style="56" customWidth="1"/>
    <col min="15363" max="15365" width="15.625" style="56" customWidth="1"/>
    <col min="15366" max="15366" width="10.75" style="56" customWidth="1"/>
    <col min="15367" max="15616" width="9" style="56"/>
    <col min="15617" max="15617" width="23.625" style="56" customWidth="1"/>
    <col min="15618" max="15618" width="14.875" style="56" customWidth="1"/>
    <col min="15619" max="15621" width="15.625" style="56" customWidth="1"/>
    <col min="15622" max="15622" width="10.75" style="56" customWidth="1"/>
    <col min="15623" max="15872" width="9" style="56"/>
    <col min="15873" max="15873" width="23.625" style="56" customWidth="1"/>
    <col min="15874" max="15874" width="14.875" style="56" customWidth="1"/>
    <col min="15875" max="15877" width="15.625" style="56" customWidth="1"/>
    <col min="15878" max="15878" width="10.75" style="56" customWidth="1"/>
    <col min="15879" max="16128" width="9" style="56"/>
    <col min="16129" max="16129" width="23.625" style="56" customWidth="1"/>
    <col min="16130" max="16130" width="14.875" style="56" customWidth="1"/>
    <col min="16131" max="16133" width="15.625" style="56" customWidth="1"/>
    <col min="16134" max="16134" width="10.75" style="56" customWidth="1"/>
    <col min="16135" max="16384" width="9" style="56"/>
  </cols>
  <sheetData>
    <row r="1" spans="1:8" s="21" customFormat="1" ht="21" customHeight="1">
      <c r="A1" s="82" t="s">
        <v>223</v>
      </c>
      <c r="B1" s="82"/>
      <c r="C1" s="82"/>
      <c r="D1" s="82"/>
      <c r="E1" s="82"/>
      <c r="H1" s="22"/>
    </row>
    <row r="2" spans="1:8" s="21" customFormat="1" ht="28.9" customHeight="1">
      <c r="A2" s="83" t="s">
        <v>224</v>
      </c>
      <c r="B2" s="83"/>
      <c r="C2" s="83"/>
      <c r="D2" s="83"/>
      <c r="E2" s="83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225</v>
      </c>
      <c r="B4" s="25" t="s">
        <v>226</v>
      </c>
      <c r="C4" s="26" t="s">
        <v>227</v>
      </c>
      <c r="D4" s="26" t="s">
        <v>228</v>
      </c>
      <c r="E4" s="27" t="s">
        <v>229</v>
      </c>
      <c r="H4" s="29"/>
    </row>
    <row r="5" spans="1:8" s="34" customFormat="1" ht="39.950000000000003" customHeight="1">
      <c r="A5" s="30" t="s">
        <v>230</v>
      </c>
      <c r="B5" s="31">
        <f>B6+SUM(B14:B20)</f>
        <v>4060846000</v>
      </c>
      <c r="C5" s="31">
        <f>C6+SUM(C14:C20)</f>
        <v>219092464</v>
      </c>
      <c r="D5" s="31">
        <f>D6+SUM(D14:D20)</f>
        <v>1756442381</v>
      </c>
      <c r="E5" s="32">
        <f t="shared" ref="E5:E20" si="0">D5/B5*100</f>
        <v>43.253114769680998</v>
      </c>
      <c r="F5" s="33"/>
    </row>
    <row r="6" spans="1:8" s="34" customFormat="1" ht="39.950000000000003" customHeight="1">
      <c r="A6" s="35" t="s">
        <v>231</v>
      </c>
      <c r="B6" s="36">
        <f>SUM(B7:B13)</f>
        <v>628580000</v>
      </c>
      <c r="C6" s="36">
        <f>SUM(C7:C13)</f>
        <v>45675156</v>
      </c>
      <c r="D6" s="36">
        <f>SUM(D7:D13)</f>
        <v>440256248</v>
      </c>
      <c r="E6" s="37">
        <f t="shared" si="0"/>
        <v>70.039811638932193</v>
      </c>
      <c r="F6" s="33"/>
    </row>
    <row r="7" spans="1:8" s="34" customFormat="1" ht="39.950000000000003" customHeight="1">
      <c r="A7" s="38" t="s">
        <v>232</v>
      </c>
      <c r="B7" s="39">
        <v>71679000</v>
      </c>
      <c r="C7" s="40">
        <v>5999646</v>
      </c>
      <c r="D7" s="40">
        <v>38569152</v>
      </c>
      <c r="E7" s="37">
        <f t="shared" si="0"/>
        <v>53.808161386180053</v>
      </c>
      <c r="F7" s="33"/>
    </row>
    <row r="8" spans="1:8" s="34" customFormat="1" ht="39.950000000000003" customHeight="1">
      <c r="A8" s="38" t="s">
        <v>233</v>
      </c>
      <c r="B8" s="39">
        <v>535901000</v>
      </c>
      <c r="C8" s="41">
        <v>37322000</v>
      </c>
      <c r="D8" s="40">
        <v>381603437</v>
      </c>
      <c r="E8" s="37">
        <f t="shared" si="0"/>
        <v>71.207823273328472</v>
      </c>
      <c r="F8" s="33"/>
    </row>
    <row r="9" spans="1:8" s="34" customFormat="1" ht="39.950000000000003" customHeight="1">
      <c r="A9" s="42" t="s">
        <v>234</v>
      </c>
      <c r="B9" s="39">
        <v>2500000</v>
      </c>
      <c r="C9" s="40">
        <v>0</v>
      </c>
      <c r="D9" s="40">
        <v>1277</v>
      </c>
      <c r="E9" s="37">
        <f t="shared" si="0"/>
        <v>5.1079999999999993E-2</v>
      </c>
      <c r="F9" s="33"/>
    </row>
    <row r="10" spans="1:8" s="34" customFormat="1" ht="39.950000000000003" customHeight="1">
      <c r="A10" s="42" t="s">
        <v>235</v>
      </c>
      <c r="B10" s="39">
        <v>4800000</v>
      </c>
      <c r="C10" s="40">
        <v>894025</v>
      </c>
      <c r="D10" s="40">
        <v>3033460</v>
      </c>
      <c r="E10" s="37">
        <f t="shared" si="0"/>
        <v>63.197083333333339</v>
      </c>
      <c r="F10" s="33"/>
    </row>
    <row r="11" spans="1:8" s="34" customFormat="1" ht="39.950000000000003" customHeight="1">
      <c r="A11" s="43" t="s">
        <v>236</v>
      </c>
      <c r="B11" s="39">
        <v>3200000</v>
      </c>
      <c r="C11" s="40">
        <v>681441</v>
      </c>
      <c r="D11" s="40">
        <v>4029408</v>
      </c>
      <c r="E11" s="37">
        <f t="shared" si="0"/>
        <v>125.919</v>
      </c>
      <c r="F11" s="33"/>
    </row>
    <row r="12" spans="1:8" s="34" customFormat="1" ht="39.950000000000003" customHeight="1">
      <c r="A12" s="43" t="s">
        <v>237</v>
      </c>
      <c r="B12" s="39">
        <v>9000000</v>
      </c>
      <c r="C12" s="40">
        <v>191803</v>
      </c>
      <c r="D12" s="40">
        <v>10228020</v>
      </c>
      <c r="E12" s="37">
        <f t="shared" si="0"/>
        <v>113.64466666666667</v>
      </c>
      <c r="F12" s="33"/>
    </row>
    <row r="13" spans="1:8" s="34" customFormat="1" ht="39.950000000000003" customHeight="1">
      <c r="A13" s="43" t="s">
        <v>238</v>
      </c>
      <c r="B13" s="39">
        <v>1500000</v>
      </c>
      <c r="C13" s="40">
        <v>586241</v>
      </c>
      <c r="D13" s="40">
        <v>2791494</v>
      </c>
      <c r="E13" s="37">
        <f t="shared" si="0"/>
        <v>186.09960000000001</v>
      </c>
      <c r="F13" s="33"/>
    </row>
    <row r="14" spans="1:8" s="34" customFormat="1" ht="39.950000000000003" customHeight="1">
      <c r="A14" s="35" t="s">
        <v>239</v>
      </c>
      <c r="B14" s="39">
        <v>5060000</v>
      </c>
      <c r="C14" s="44">
        <v>338642</v>
      </c>
      <c r="D14" s="40">
        <v>1956160</v>
      </c>
      <c r="E14" s="37">
        <f t="shared" si="0"/>
        <v>38.659288537549408</v>
      </c>
      <c r="F14" s="33"/>
    </row>
    <row r="15" spans="1:8" s="34" customFormat="1" ht="39.950000000000003" customHeight="1">
      <c r="A15" s="35" t="s">
        <v>240</v>
      </c>
      <c r="B15" s="39">
        <v>31655000</v>
      </c>
      <c r="C15" s="40">
        <v>3827006</v>
      </c>
      <c r="D15" s="40">
        <v>17859544</v>
      </c>
      <c r="E15" s="37">
        <f t="shared" si="0"/>
        <v>56.419346074869694</v>
      </c>
      <c r="F15" s="33"/>
    </row>
    <row r="16" spans="1:8" s="34" customFormat="1" ht="39.950000000000003" customHeight="1">
      <c r="A16" s="35" t="s">
        <v>241</v>
      </c>
      <c r="B16" s="39">
        <f>10985000</f>
        <v>10985000</v>
      </c>
      <c r="C16" s="36">
        <f>808625+596376</f>
        <v>1405001</v>
      </c>
      <c r="D16" s="36">
        <f>8689661+2530676</f>
        <v>11220337</v>
      </c>
      <c r="E16" s="37">
        <f t="shared" si="0"/>
        <v>102.1423486572599</v>
      </c>
      <c r="F16" s="33"/>
    </row>
    <row r="17" spans="1:12" s="34" customFormat="1" ht="39.950000000000003" customHeight="1">
      <c r="A17" s="35" t="s">
        <v>242</v>
      </c>
      <c r="B17" s="39">
        <v>6003000</v>
      </c>
      <c r="C17" s="44" t="s">
        <v>243</v>
      </c>
      <c r="D17" s="40">
        <v>0</v>
      </c>
      <c r="E17" s="37">
        <f t="shared" si="0"/>
        <v>0</v>
      </c>
      <c r="F17" s="33"/>
    </row>
    <row r="18" spans="1:12" s="34" customFormat="1" ht="39.950000000000003" customHeight="1">
      <c r="A18" s="35" t="s">
        <v>244</v>
      </c>
      <c r="B18" s="39">
        <v>3194075000</v>
      </c>
      <c r="C18" s="36">
        <v>164061780</v>
      </c>
      <c r="D18" s="36">
        <v>1278261487</v>
      </c>
      <c r="E18" s="37">
        <f t="shared" si="0"/>
        <v>40.019770575205655</v>
      </c>
      <c r="F18" s="33"/>
    </row>
    <row r="19" spans="1:12" s="34" customFormat="1" ht="39.950000000000003" customHeight="1">
      <c r="A19" s="35" t="s">
        <v>245</v>
      </c>
      <c r="B19" s="39">
        <v>180001000</v>
      </c>
      <c r="C19" s="40">
        <v>0</v>
      </c>
      <c r="D19" s="40">
        <v>0</v>
      </c>
      <c r="E19" s="37">
        <f t="shared" si="0"/>
        <v>0</v>
      </c>
      <c r="F19" s="33"/>
    </row>
    <row r="20" spans="1:12" s="34" customFormat="1" ht="39.950000000000003" customHeight="1">
      <c r="A20" s="45" t="s">
        <v>246</v>
      </c>
      <c r="B20" s="46">
        <v>4487000</v>
      </c>
      <c r="C20" s="47">
        <v>3784879</v>
      </c>
      <c r="D20" s="47">
        <v>6888605</v>
      </c>
      <c r="E20" s="48">
        <f t="shared" si="0"/>
        <v>153.52362380209493</v>
      </c>
      <c r="F20" s="33"/>
    </row>
    <row r="21" spans="1:12" s="52" customFormat="1" ht="21" customHeight="1">
      <c r="A21" s="49" t="s">
        <v>247</v>
      </c>
      <c r="B21" s="50"/>
      <c r="C21" s="50"/>
      <c r="D21" s="50"/>
      <c r="E21" s="50"/>
      <c r="F21" s="63"/>
      <c r="G21" s="63"/>
      <c r="H21" s="63"/>
      <c r="I21" s="63"/>
      <c r="L21" s="53"/>
    </row>
    <row r="22" spans="1:12" s="34" customFormat="1" ht="15" customHeight="1">
      <c r="B22" s="54"/>
      <c r="C22" s="54"/>
      <c r="D22" s="54"/>
      <c r="E22" s="55"/>
      <c r="F22" s="33"/>
    </row>
    <row r="23" spans="1:12" s="34" customFormat="1" ht="15" customHeight="1">
      <c r="B23" s="54"/>
      <c r="C23" s="54"/>
      <c r="D23" s="54"/>
      <c r="E23" s="55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13" activePane="bottomRight" state="frozen"/>
      <selection activeCell="F11" sqref="F11"/>
      <selection pane="topRight" activeCell="F11" sqref="F11"/>
      <selection pane="bottomLeft" activeCell="F11" sqref="F11"/>
      <selection pane="bottomRight" activeCell="H24" sqref="H24"/>
    </sheetView>
  </sheetViews>
  <sheetFormatPr defaultRowHeight="27.95" customHeight="1"/>
  <cols>
    <col min="1" max="1" width="23.625" style="56" customWidth="1"/>
    <col min="2" max="2" width="14.875" style="57" customWidth="1"/>
    <col min="3" max="4" width="15.625" style="57" customWidth="1"/>
    <col min="5" max="5" width="15.625" style="58" customWidth="1"/>
    <col min="6" max="6" width="10.75" style="59" customWidth="1"/>
    <col min="7" max="256" width="9" style="56"/>
    <col min="257" max="257" width="23.625" style="56" customWidth="1"/>
    <col min="258" max="258" width="14.875" style="56" customWidth="1"/>
    <col min="259" max="261" width="15.625" style="56" customWidth="1"/>
    <col min="262" max="262" width="10.75" style="56" customWidth="1"/>
    <col min="263" max="512" width="9" style="56"/>
    <col min="513" max="513" width="23.625" style="56" customWidth="1"/>
    <col min="514" max="514" width="14.875" style="56" customWidth="1"/>
    <col min="515" max="517" width="15.625" style="56" customWidth="1"/>
    <col min="518" max="518" width="10.75" style="56" customWidth="1"/>
    <col min="519" max="768" width="9" style="56"/>
    <col min="769" max="769" width="23.625" style="56" customWidth="1"/>
    <col min="770" max="770" width="14.875" style="56" customWidth="1"/>
    <col min="771" max="773" width="15.625" style="56" customWidth="1"/>
    <col min="774" max="774" width="10.75" style="56" customWidth="1"/>
    <col min="775" max="1024" width="9" style="56"/>
    <col min="1025" max="1025" width="23.625" style="56" customWidth="1"/>
    <col min="1026" max="1026" width="14.875" style="56" customWidth="1"/>
    <col min="1027" max="1029" width="15.625" style="56" customWidth="1"/>
    <col min="1030" max="1030" width="10.75" style="56" customWidth="1"/>
    <col min="1031" max="1280" width="9" style="56"/>
    <col min="1281" max="1281" width="23.625" style="56" customWidth="1"/>
    <col min="1282" max="1282" width="14.875" style="56" customWidth="1"/>
    <col min="1283" max="1285" width="15.625" style="56" customWidth="1"/>
    <col min="1286" max="1286" width="10.75" style="56" customWidth="1"/>
    <col min="1287" max="1536" width="9" style="56"/>
    <col min="1537" max="1537" width="23.625" style="56" customWidth="1"/>
    <col min="1538" max="1538" width="14.875" style="56" customWidth="1"/>
    <col min="1539" max="1541" width="15.625" style="56" customWidth="1"/>
    <col min="1542" max="1542" width="10.75" style="56" customWidth="1"/>
    <col min="1543" max="1792" width="9" style="56"/>
    <col min="1793" max="1793" width="23.625" style="56" customWidth="1"/>
    <col min="1794" max="1794" width="14.875" style="56" customWidth="1"/>
    <col min="1795" max="1797" width="15.625" style="56" customWidth="1"/>
    <col min="1798" max="1798" width="10.75" style="56" customWidth="1"/>
    <col min="1799" max="2048" width="9" style="56"/>
    <col min="2049" max="2049" width="23.625" style="56" customWidth="1"/>
    <col min="2050" max="2050" width="14.875" style="56" customWidth="1"/>
    <col min="2051" max="2053" width="15.625" style="56" customWidth="1"/>
    <col min="2054" max="2054" width="10.75" style="56" customWidth="1"/>
    <col min="2055" max="2304" width="9" style="56"/>
    <col min="2305" max="2305" width="23.625" style="56" customWidth="1"/>
    <col min="2306" max="2306" width="14.875" style="56" customWidth="1"/>
    <col min="2307" max="2309" width="15.625" style="56" customWidth="1"/>
    <col min="2310" max="2310" width="10.75" style="56" customWidth="1"/>
    <col min="2311" max="2560" width="9" style="56"/>
    <col min="2561" max="2561" width="23.625" style="56" customWidth="1"/>
    <col min="2562" max="2562" width="14.875" style="56" customWidth="1"/>
    <col min="2563" max="2565" width="15.625" style="56" customWidth="1"/>
    <col min="2566" max="2566" width="10.75" style="56" customWidth="1"/>
    <col min="2567" max="2816" width="9" style="56"/>
    <col min="2817" max="2817" width="23.625" style="56" customWidth="1"/>
    <col min="2818" max="2818" width="14.875" style="56" customWidth="1"/>
    <col min="2819" max="2821" width="15.625" style="56" customWidth="1"/>
    <col min="2822" max="2822" width="10.75" style="56" customWidth="1"/>
    <col min="2823" max="3072" width="9" style="56"/>
    <col min="3073" max="3073" width="23.625" style="56" customWidth="1"/>
    <col min="3074" max="3074" width="14.875" style="56" customWidth="1"/>
    <col min="3075" max="3077" width="15.625" style="56" customWidth="1"/>
    <col min="3078" max="3078" width="10.75" style="56" customWidth="1"/>
    <col min="3079" max="3328" width="9" style="56"/>
    <col min="3329" max="3329" width="23.625" style="56" customWidth="1"/>
    <col min="3330" max="3330" width="14.875" style="56" customWidth="1"/>
    <col min="3331" max="3333" width="15.625" style="56" customWidth="1"/>
    <col min="3334" max="3334" width="10.75" style="56" customWidth="1"/>
    <col min="3335" max="3584" width="9" style="56"/>
    <col min="3585" max="3585" width="23.625" style="56" customWidth="1"/>
    <col min="3586" max="3586" width="14.875" style="56" customWidth="1"/>
    <col min="3587" max="3589" width="15.625" style="56" customWidth="1"/>
    <col min="3590" max="3590" width="10.75" style="56" customWidth="1"/>
    <col min="3591" max="3840" width="9" style="56"/>
    <col min="3841" max="3841" width="23.625" style="56" customWidth="1"/>
    <col min="3842" max="3842" width="14.875" style="56" customWidth="1"/>
    <col min="3843" max="3845" width="15.625" style="56" customWidth="1"/>
    <col min="3846" max="3846" width="10.75" style="56" customWidth="1"/>
    <col min="3847" max="4096" width="9" style="56"/>
    <col min="4097" max="4097" width="23.625" style="56" customWidth="1"/>
    <col min="4098" max="4098" width="14.875" style="56" customWidth="1"/>
    <col min="4099" max="4101" width="15.625" style="56" customWidth="1"/>
    <col min="4102" max="4102" width="10.75" style="56" customWidth="1"/>
    <col min="4103" max="4352" width="9" style="56"/>
    <col min="4353" max="4353" width="23.625" style="56" customWidth="1"/>
    <col min="4354" max="4354" width="14.875" style="56" customWidth="1"/>
    <col min="4355" max="4357" width="15.625" style="56" customWidth="1"/>
    <col min="4358" max="4358" width="10.75" style="56" customWidth="1"/>
    <col min="4359" max="4608" width="9" style="56"/>
    <col min="4609" max="4609" width="23.625" style="56" customWidth="1"/>
    <col min="4610" max="4610" width="14.875" style="56" customWidth="1"/>
    <col min="4611" max="4613" width="15.625" style="56" customWidth="1"/>
    <col min="4614" max="4614" width="10.75" style="56" customWidth="1"/>
    <col min="4615" max="4864" width="9" style="56"/>
    <col min="4865" max="4865" width="23.625" style="56" customWidth="1"/>
    <col min="4866" max="4866" width="14.875" style="56" customWidth="1"/>
    <col min="4867" max="4869" width="15.625" style="56" customWidth="1"/>
    <col min="4870" max="4870" width="10.75" style="56" customWidth="1"/>
    <col min="4871" max="5120" width="9" style="56"/>
    <col min="5121" max="5121" width="23.625" style="56" customWidth="1"/>
    <col min="5122" max="5122" width="14.875" style="56" customWidth="1"/>
    <col min="5123" max="5125" width="15.625" style="56" customWidth="1"/>
    <col min="5126" max="5126" width="10.75" style="56" customWidth="1"/>
    <col min="5127" max="5376" width="9" style="56"/>
    <col min="5377" max="5377" width="23.625" style="56" customWidth="1"/>
    <col min="5378" max="5378" width="14.875" style="56" customWidth="1"/>
    <col min="5379" max="5381" width="15.625" style="56" customWidth="1"/>
    <col min="5382" max="5382" width="10.75" style="56" customWidth="1"/>
    <col min="5383" max="5632" width="9" style="56"/>
    <col min="5633" max="5633" width="23.625" style="56" customWidth="1"/>
    <col min="5634" max="5634" width="14.875" style="56" customWidth="1"/>
    <col min="5635" max="5637" width="15.625" style="56" customWidth="1"/>
    <col min="5638" max="5638" width="10.75" style="56" customWidth="1"/>
    <col min="5639" max="5888" width="9" style="56"/>
    <col min="5889" max="5889" width="23.625" style="56" customWidth="1"/>
    <col min="5890" max="5890" width="14.875" style="56" customWidth="1"/>
    <col min="5891" max="5893" width="15.625" style="56" customWidth="1"/>
    <col min="5894" max="5894" width="10.75" style="56" customWidth="1"/>
    <col min="5895" max="6144" width="9" style="56"/>
    <col min="6145" max="6145" width="23.625" style="56" customWidth="1"/>
    <col min="6146" max="6146" width="14.875" style="56" customWidth="1"/>
    <col min="6147" max="6149" width="15.625" style="56" customWidth="1"/>
    <col min="6150" max="6150" width="10.75" style="56" customWidth="1"/>
    <col min="6151" max="6400" width="9" style="56"/>
    <col min="6401" max="6401" width="23.625" style="56" customWidth="1"/>
    <col min="6402" max="6402" width="14.875" style="56" customWidth="1"/>
    <col min="6403" max="6405" width="15.625" style="56" customWidth="1"/>
    <col min="6406" max="6406" width="10.75" style="56" customWidth="1"/>
    <col min="6407" max="6656" width="9" style="56"/>
    <col min="6657" max="6657" width="23.625" style="56" customWidth="1"/>
    <col min="6658" max="6658" width="14.875" style="56" customWidth="1"/>
    <col min="6659" max="6661" width="15.625" style="56" customWidth="1"/>
    <col min="6662" max="6662" width="10.75" style="56" customWidth="1"/>
    <col min="6663" max="6912" width="9" style="56"/>
    <col min="6913" max="6913" width="23.625" style="56" customWidth="1"/>
    <col min="6914" max="6914" width="14.875" style="56" customWidth="1"/>
    <col min="6915" max="6917" width="15.625" style="56" customWidth="1"/>
    <col min="6918" max="6918" width="10.75" style="56" customWidth="1"/>
    <col min="6919" max="7168" width="9" style="56"/>
    <col min="7169" max="7169" width="23.625" style="56" customWidth="1"/>
    <col min="7170" max="7170" width="14.875" style="56" customWidth="1"/>
    <col min="7171" max="7173" width="15.625" style="56" customWidth="1"/>
    <col min="7174" max="7174" width="10.75" style="56" customWidth="1"/>
    <col min="7175" max="7424" width="9" style="56"/>
    <col min="7425" max="7425" width="23.625" style="56" customWidth="1"/>
    <col min="7426" max="7426" width="14.875" style="56" customWidth="1"/>
    <col min="7427" max="7429" width="15.625" style="56" customWidth="1"/>
    <col min="7430" max="7430" width="10.75" style="56" customWidth="1"/>
    <col min="7431" max="7680" width="9" style="56"/>
    <col min="7681" max="7681" width="23.625" style="56" customWidth="1"/>
    <col min="7682" max="7682" width="14.875" style="56" customWidth="1"/>
    <col min="7683" max="7685" width="15.625" style="56" customWidth="1"/>
    <col min="7686" max="7686" width="10.75" style="56" customWidth="1"/>
    <col min="7687" max="7936" width="9" style="56"/>
    <col min="7937" max="7937" width="23.625" style="56" customWidth="1"/>
    <col min="7938" max="7938" width="14.875" style="56" customWidth="1"/>
    <col min="7939" max="7941" width="15.625" style="56" customWidth="1"/>
    <col min="7942" max="7942" width="10.75" style="56" customWidth="1"/>
    <col min="7943" max="8192" width="9" style="56"/>
    <col min="8193" max="8193" width="23.625" style="56" customWidth="1"/>
    <col min="8194" max="8194" width="14.875" style="56" customWidth="1"/>
    <col min="8195" max="8197" width="15.625" style="56" customWidth="1"/>
    <col min="8198" max="8198" width="10.75" style="56" customWidth="1"/>
    <col min="8199" max="8448" width="9" style="56"/>
    <col min="8449" max="8449" width="23.625" style="56" customWidth="1"/>
    <col min="8450" max="8450" width="14.875" style="56" customWidth="1"/>
    <col min="8451" max="8453" width="15.625" style="56" customWidth="1"/>
    <col min="8454" max="8454" width="10.75" style="56" customWidth="1"/>
    <col min="8455" max="8704" width="9" style="56"/>
    <col min="8705" max="8705" width="23.625" style="56" customWidth="1"/>
    <col min="8706" max="8706" width="14.875" style="56" customWidth="1"/>
    <col min="8707" max="8709" width="15.625" style="56" customWidth="1"/>
    <col min="8710" max="8710" width="10.75" style="56" customWidth="1"/>
    <col min="8711" max="8960" width="9" style="56"/>
    <col min="8961" max="8961" width="23.625" style="56" customWidth="1"/>
    <col min="8962" max="8962" width="14.875" style="56" customWidth="1"/>
    <col min="8963" max="8965" width="15.625" style="56" customWidth="1"/>
    <col min="8966" max="8966" width="10.75" style="56" customWidth="1"/>
    <col min="8967" max="9216" width="9" style="56"/>
    <col min="9217" max="9217" width="23.625" style="56" customWidth="1"/>
    <col min="9218" max="9218" width="14.875" style="56" customWidth="1"/>
    <col min="9219" max="9221" width="15.625" style="56" customWidth="1"/>
    <col min="9222" max="9222" width="10.75" style="56" customWidth="1"/>
    <col min="9223" max="9472" width="9" style="56"/>
    <col min="9473" max="9473" width="23.625" style="56" customWidth="1"/>
    <col min="9474" max="9474" width="14.875" style="56" customWidth="1"/>
    <col min="9475" max="9477" width="15.625" style="56" customWidth="1"/>
    <col min="9478" max="9478" width="10.75" style="56" customWidth="1"/>
    <col min="9479" max="9728" width="9" style="56"/>
    <col min="9729" max="9729" width="23.625" style="56" customWidth="1"/>
    <col min="9730" max="9730" width="14.875" style="56" customWidth="1"/>
    <col min="9731" max="9733" width="15.625" style="56" customWidth="1"/>
    <col min="9734" max="9734" width="10.75" style="56" customWidth="1"/>
    <col min="9735" max="9984" width="9" style="56"/>
    <col min="9985" max="9985" width="23.625" style="56" customWidth="1"/>
    <col min="9986" max="9986" width="14.875" style="56" customWidth="1"/>
    <col min="9987" max="9989" width="15.625" style="56" customWidth="1"/>
    <col min="9990" max="9990" width="10.75" style="56" customWidth="1"/>
    <col min="9991" max="10240" width="9" style="56"/>
    <col min="10241" max="10241" width="23.625" style="56" customWidth="1"/>
    <col min="10242" max="10242" width="14.875" style="56" customWidth="1"/>
    <col min="10243" max="10245" width="15.625" style="56" customWidth="1"/>
    <col min="10246" max="10246" width="10.75" style="56" customWidth="1"/>
    <col min="10247" max="10496" width="9" style="56"/>
    <col min="10497" max="10497" width="23.625" style="56" customWidth="1"/>
    <col min="10498" max="10498" width="14.875" style="56" customWidth="1"/>
    <col min="10499" max="10501" width="15.625" style="56" customWidth="1"/>
    <col min="10502" max="10502" width="10.75" style="56" customWidth="1"/>
    <col min="10503" max="10752" width="9" style="56"/>
    <col min="10753" max="10753" width="23.625" style="56" customWidth="1"/>
    <col min="10754" max="10754" width="14.875" style="56" customWidth="1"/>
    <col min="10755" max="10757" width="15.625" style="56" customWidth="1"/>
    <col min="10758" max="10758" width="10.75" style="56" customWidth="1"/>
    <col min="10759" max="11008" width="9" style="56"/>
    <col min="11009" max="11009" width="23.625" style="56" customWidth="1"/>
    <col min="11010" max="11010" width="14.875" style="56" customWidth="1"/>
    <col min="11011" max="11013" width="15.625" style="56" customWidth="1"/>
    <col min="11014" max="11014" width="10.75" style="56" customWidth="1"/>
    <col min="11015" max="11264" width="9" style="56"/>
    <col min="11265" max="11265" width="23.625" style="56" customWidth="1"/>
    <col min="11266" max="11266" width="14.875" style="56" customWidth="1"/>
    <col min="11267" max="11269" width="15.625" style="56" customWidth="1"/>
    <col min="11270" max="11270" width="10.75" style="56" customWidth="1"/>
    <col min="11271" max="11520" width="9" style="56"/>
    <col min="11521" max="11521" width="23.625" style="56" customWidth="1"/>
    <col min="11522" max="11522" width="14.875" style="56" customWidth="1"/>
    <col min="11523" max="11525" width="15.625" style="56" customWidth="1"/>
    <col min="11526" max="11526" width="10.75" style="56" customWidth="1"/>
    <col min="11527" max="11776" width="9" style="56"/>
    <col min="11777" max="11777" width="23.625" style="56" customWidth="1"/>
    <col min="11778" max="11778" width="14.875" style="56" customWidth="1"/>
    <col min="11779" max="11781" width="15.625" style="56" customWidth="1"/>
    <col min="11782" max="11782" width="10.75" style="56" customWidth="1"/>
    <col min="11783" max="12032" width="9" style="56"/>
    <col min="12033" max="12033" width="23.625" style="56" customWidth="1"/>
    <col min="12034" max="12034" width="14.875" style="56" customWidth="1"/>
    <col min="12035" max="12037" width="15.625" style="56" customWidth="1"/>
    <col min="12038" max="12038" width="10.75" style="56" customWidth="1"/>
    <col min="12039" max="12288" width="9" style="56"/>
    <col min="12289" max="12289" width="23.625" style="56" customWidth="1"/>
    <col min="12290" max="12290" width="14.875" style="56" customWidth="1"/>
    <col min="12291" max="12293" width="15.625" style="56" customWidth="1"/>
    <col min="12294" max="12294" width="10.75" style="56" customWidth="1"/>
    <col min="12295" max="12544" width="9" style="56"/>
    <col min="12545" max="12545" width="23.625" style="56" customWidth="1"/>
    <col min="12546" max="12546" width="14.875" style="56" customWidth="1"/>
    <col min="12547" max="12549" width="15.625" style="56" customWidth="1"/>
    <col min="12550" max="12550" width="10.75" style="56" customWidth="1"/>
    <col min="12551" max="12800" width="9" style="56"/>
    <col min="12801" max="12801" width="23.625" style="56" customWidth="1"/>
    <col min="12802" max="12802" width="14.875" style="56" customWidth="1"/>
    <col min="12803" max="12805" width="15.625" style="56" customWidth="1"/>
    <col min="12806" max="12806" width="10.75" style="56" customWidth="1"/>
    <col min="12807" max="13056" width="9" style="56"/>
    <col min="13057" max="13057" width="23.625" style="56" customWidth="1"/>
    <col min="13058" max="13058" width="14.875" style="56" customWidth="1"/>
    <col min="13059" max="13061" width="15.625" style="56" customWidth="1"/>
    <col min="13062" max="13062" width="10.75" style="56" customWidth="1"/>
    <col min="13063" max="13312" width="9" style="56"/>
    <col min="13313" max="13313" width="23.625" style="56" customWidth="1"/>
    <col min="13314" max="13314" width="14.875" style="56" customWidth="1"/>
    <col min="13315" max="13317" width="15.625" style="56" customWidth="1"/>
    <col min="13318" max="13318" width="10.75" style="56" customWidth="1"/>
    <col min="13319" max="13568" width="9" style="56"/>
    <col min="13569" max="13569" width="23.625" style="56" customWidth="1"/>
    <col min="13570" max="13570" width="14.875" style="56" customWidth="1"/>
    <col min="13571" max="13573" width="15.625" style="56" customWidth="1"/>
    <col min="13574" max="13574" width="10.75" style="56" customWidth="1"/>
    <col min="13575" max="13824" width="9" style="56"/>
    <col min="13825" max="13825" width="23.625" style="56" customWidth="1"/>
    <col min="13826" max="13826" width="14.875" style="56" customWidth="1"/>
    <col min="13827" max="13829" width="15.625" style="56" customWidth="1"/>
    <col min="13830" max="13830" width="10.75" style="56" customWidth="1"/>
    <col min="13831" max="14080" width="9" style="56"/>
    <col min="14081" max="14081" width="23.625" style="56" customWidth="1"/>
    <col min="14082" max="14082" width="14.875" style="56" customWidth="1"/>
    <col min="14083" max="14085" width="15.625" style="56" customWidth="1"/>
    <col min="14086" max="14086" width="10.75" style="56" customWidth="1"/>
    <col min="14087" max="14336" width="9" style="56"/>
    <col min="14337" max="14337" width="23.625" style="56" customWidth="1"/>
    <col min="14338" max="14338" width="14.875" style="56" customWidth="1"/>
    <col min="14339" max="14341" width="15.625" style="56" customWidth="1"/>
    <col min="14342" max="14342" width="10.75" style="56" customWidth="1"/>
    <col min="14343" max="14592" width="9" style="56"/>
    <col min="14593" max="14593" width="23.625" style="56" customWidth="1"/>
    <col min="14594" max="14594" width="14.875" style="56" customWidth="1"/>
    <col min="14595" max="14597" width="15.625" style="56" customWidth="1"/>
    <col min="14598" max="14598" width="10.75" style="56" customWidth="1"/>
    <col min="14599" max="14848" width="9" style="56"/>
    <col min="14849" max="14849" width="23.625" style="56" customWidth="1"/>
    <col min="14850" max="14850" width="14.875" style="56" customWidth="1"/>
    <col min="14851" max="14853" width="15.625" style="56" customWidth="1"/>
    <col min="14854" max="14854" width="10.75" style="56" customWidth="1"/>
    <col min="14855" max="15104" width="9" style="56"/>
    <col min="15105" max="15105" width="23.625" style="56" customWidth="1"/>
    <col min="15106" max="15106" width="14.875" style="56" customWidth="1"/>
    <col min="15107" max="15109" width="15.625" style="56" customWidth="1"/>
    <col min="15110" max="15110" width="10.75" style="56" customWidth="1"/>
    <col min="15111" max="15360" width="9" style="56"/>
    <col min="15361" max="15361" width="23.625" style="56" customWidth="1"/>
    <col min="15362" max="15362" width="14.875" style="56" customWidth="1"/>
    <col min="15363" max="15365" width="15.625" style="56" customWidth="1"/>
    <col min="15366" max="15366" width="10.75" style="56" customWidth="1"/>
    <col min="15367" max="15616" width="9" style="56"/>
    <col min="15617" max="15617" width="23.625" style="56" customWidth="1"/>
    <col min="15618" max="15618" width="14.875" style="56" customWidth="1"/>
    <col min="15619" max="15621" width="15.625" style="56" customWidth="1"/>
    <col min="15622" max="15622" width="10.75" style="56" customWidth="1"/>
    <col min="15623" max="15872" width="9" style="56"/>
    <col min="15873" max="15873" width="23.625" style="56" customWidth="1"/>
    <col min="15874" max="15874" width="14.875" style="56" customWidth="1"/>
    <col min="15875" max="15877" width="15.625" style="56" customWidth="1"/>
    <col min="15878" max="15878" width="10.75" style="56" customWidth="1"/>
    <col min="15879" max="16128" width="9" style="56"/>
    <col min="16129" max="16129" width="23.625" style="56" customWidth="1"/>
    <col min="16130" max="16130" width="14.875" style="56" customWidth="1"/>
    <col min="16131" max="16133" width="15.625" style="56" customWidth="1"/>
    <col min="16134" max="16134" width="10.75" style="56" customWidth="1"/>
    <col min="16135" max="16384" width="9" style="56"/>
  </cols>
  <sheetData>
    <row r="1" spans="1:8" s="21" customFormat="1" ht="21" customHeight="1">
      <c r="A1" s="82" t="s">
        <v>201</v>
      </c>
      <c r="B1" s="82"/>
      <c r="C1" s="82"/>
      <c r="D1" s="82"/>
      <c r="E1" s="82"/>
      <c r="H1" s="22"/>
    </row>
    <row r="2" spans="1:8" s="21" customFormat="1" ht="28.9" customHeight="1">
      <c r="A2" s="83" t="s">
        <v>248</v>
      </c>
      <c r="B2" s="83"/>
      <c r="C2" s="83"/>
      <c r="D2" s="83"/>
      <c r="E2" s="83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202</v>
      </c>
      <c r="B4" s="25" t="s">
        <v>203</v>
      </c>
      <c r="C4" s="26" t="s">
        <v>204</v>
      </c>
      <c r="D4" s="26" t="s">
        <v>249</v>
      </c>
      <c r="E4" s="27" t="s">
        <v>205</v>
      </c>
      <c r="H4" s="29"/>
    </row>
    <row r="5" spans="1:8" s="34" customFormat="1" ht="39.950000000000003" customHeight="1">
      <c r="A5" s="30" t="s">
        <v>250</v>
      </c>
      <c r="B5" s="31">
        <f>B6+SUM(B14:B20)</f>
        <v>4060846000</v>
      </c>
      <c r="C5" s="31">
        <f>C6+SUM(C14:C20)</f>
        <v>257439015</v>
      </c>
      <c r="D5" s="31">
        <f>D6+SUM(D14:D20)</f>
        <v>2013881396</v>
      </c>
      <c r="E5" s="32">
        <f t="shared" ref="E5:E20" si="0">D5/B5*100</f>
        <v>49.592656210060667</v>
      </c>
      <c r="F5" s="33"/>
    </row>
    <row r="6" spans="1:8" s="34" customFormat="1" ht="39.950000000000003" customHeight="1">
      <c r="A6" s="35" t="s">
        <v>206</v>
      </c>
      <c r="B6" s="36">
        <f>SUM(B7:B13)</f>
        <v>628580000</v>
      </c>
      <c r="C6" s="36">
        <f>SUM(C7:C13)</f>
        <v>46112053</v>
      </c>
      <c r="D6" s="36">
        <f>SUM(D7:D13)</f>
        <v>486368301</v>
      </c>
      <c r="E6" s="37">
        <f t="shared" si="0"/>
        <v>77.375720035635879</v>
      </c>
      <c r="F6" s="33"/>
    </row>
    <row r="7" spans="1:8" s="34" customFormat="1" ht="39.950000000000003" customHeight="1">
      <c r="A7" s="38" t="s">
        <v>207</v>
      </c>
      <c r="B7" s="39">
        <v>71679000</v>
      </c>
      <c r="C7" s="40">
        <v>5999646</v>
      </c>
      <c r="D7" s="40">
        <v>44568798</v>
      </c>
      <c r="E7" s="37">
        <f t="shared" si="0"/>
        <v>62.178320010044786</v>
      </c>
      <c r="F7" s="33"/>
    </row>
    <row r="8" spans="1:8" s="34" customFormat="1" ht="39.950000000000003" customHeight="1">
      <c r="A8" s="38" t="s">
        <v>208</v>
      </c>
      <c r="B8" s="39">
        <v>535901000</v>
      </c>
      <c r="C8" s="41">
        <v>38522000</v>
      </c>
      <c r="D8" s="40">
        <v>420125437</v>
      </c>
      <c r="E8" s="37">
        <f t="shared" si="0"/>
        <v>78.39609125566102</v>
      </c>
      <c r="F8" s="33"/>
    </row>
    <row r="9" spans="1:8" s="34" customFormat="1" ht="39.950000000000003" customHeight="1">
      <c r="A9" s="42" t="s">
        <v>209</v>
      </c>
      <c r="B9" s="39">
        <v>2500000</v>
      </c>
      <c r="C9" s="40">
        <v>0</v>
      </c>
      <c r="D9" s="40">
        <v>1277</v>
      </c>
      <c r="E9" s="37">
        <f t="shared" si="0"/>
        <v>5.1079999999999993E-2</v>
      </c>
      <c r="F9" s="33"/>
    </row>
    <row r="10" spans="1:8" s="34" customFormat="1" ht="39.950000000000003" customHeight="1">
      <c r="A10" s="42" t="s">
        <v>210</v>
      </c>
      <c r="B10" s="39">
        <v>4800000</v>
      </c>
      <c r="C10" s="40">
        <v>857639</v>
      </c>
      <c r="D10" s="40">
        <v>3891099</v>
      </c>
      <c r="E10" s="37">
        <f t="shared" si="0"/>
        <v>81.064562500000008</v>
      </c>
      <c r="F10" s="33"/>
    </row>
    <row r="11" spans="1:8" s="34" customFormat="1" ht="39.950000000000003" customHeight="1">
      <c r="A11" s="43" t="s">
        <v>211</v>
      </c>
      <c r="B11" s="39">
        <v>3200000</v>
      </c>
      <c r="C11" s="40">
        <v>108410</v>
      </c>
      <c r="D11" s="40">
        <v>4137818</v>
      </c>
      <c r="E11" s="37">
        <f t="shared" si="0"/>
        <v>129.30681250000001</v>
      </c>
      <c r="F11" s="33"/>
    </row>
    <row r="12" spans="1:8" s="34" customFormat="1" ht="39.950000000000003" customHeight="1">
      <c r="A12" s="43" t="s">
        <v>212</v>
      </c>
      <c r="B12" s="39">
        <v>9000000</v>
      </c>
      <c r="C12" s="40">
        <v>280731</v>
      </c>
      <c r="D12" s="40">
        <v>10508751</v>
      </c>
      <c r="E12" s="37">
        <f t="shared" si="0"/>
        <v>116.76390000000001</v>
      </c>
      <c r="F12" s="33"/>
    </row>
    <row r="13" spans="1:8" s="34" customFormat="1" ht="39.950000000000003" customHeight="1">
      <c r="A13" s="43" t="s">
        <v>213</v>
      </c>
      <c r="B13" s="39">
        <v>1500000</v>
      </c>
      <c r="C13" s="40">
        <v>343627</v>
      </c>
      <c r="D13" s="40">
        <v>3135121</v>
      </c>
      <c r="E13" s="37">
        <f t="shared" si="0"/>
        <v>209.00806666666668</v>
      </c>
      <c r="F13" s="33"/>
    </row>
    <row r="14" spans="1:8" s="34" customFormat="1" ht="39.950000000000003" customHeight="1">
      <c r="A14" s="35" t="s">
        <v>214</v>
      </c>
      <c r="B14" s="39">
        <v>5060000</v>
      </c>
      <c r="C14" s="44">
        <v>121741</v>
      </c>
      <c r="D14" s="40">
        <v>2077901</v>
      </c>
      <c r="E14" s="37">
        <f t="shared" si="0"/>
        <v>41.065237154150196</v>
      </c>
      <c r="F14" s="33"/>
    </row>
    <row r="15" spans="1:8" s="34" customFormat="1" ht="39.950000000000003" customHeight="1">
      <c r="A15" s="35" t="s">
        <v>215</v>
      </c>
      <c r="B15" s="39">
        <v>31655000</v>
      </c>
      <c r="C15" s="40">
        <v>3075267</v>
      </c>
      <c r="D15" s="40">
        <v>20934811</v>
      </c>
      <c r="E15" s="37">
        <f t="shared" si="0"/>
        <v>66.134294740167434</v>
      </c>
      <c r="F15" s="33"/>
    </row>
    <row r="16" spans="1:8" s="34" customFormat="1" ht="39.950000000000003" customHeight="1">
      <c r="A16" s="35" t="s">
        <v>216</v>
      </c>
      <c r="B16" s="39">
        <f>10985000</f>
        <v>10985000</v>
      </c>
      <c r="C16" s="36">
        <v>503824</v>
      </c>
      <c r="D16" s="36">
        <f>9193485+2530676</f>
        <v>11724161</v>
      </c>
      <c r="E16" s="37">
        <f t="shared" si="0"/>
        <v>106.7288211197087</v>
      </c>
      <c r="F16" s="33"/>
    </row>
    <row r="17" spans="1:12" s="34" customFormat="1" ht="39.950000000000003" customHeight="1">
      <c r="A17" s="35" t="s">
        <v>217</v>
      </c>
      <c r="B17" s="39">
        <v>6003000</v>
      </c>
      <c r="C17" s="44" t="s">
        <v>218</v>
      </c>
      <c r="D17" s="40">
        <v>0</v>
      </c>
      <c r="E17" s="37">
        <f t="shared" si="0"/>
        <v>0</v>
      </c>
      <c r="F17" s="33"/>
    </row>
    <row r="18" spans="1:12" s="34" customFormat="1" ht="39.950000000000003" customHeight="1">
      <c r="A18" s="35" t="s">
        <v>219</v>
      </c>
      <c r="B18" s="39">
        <v>3194075000</v>
      </c>
      <c r="C18" s="36">
        <v>207122827</v>
      </c>
      <c r="D18" s="36">
        <v>1485384314</v>
      </c>
      <c r="E18" s="37">
        <f t="shared" si="0"/>
        <v>46.504365551842078</v>
      </c>
      <c r="F18" s="33"/>
    </row>
    <row r="19" spans="1:12" s="34" customFormat="1" ht="39.950000000000003" customHeight="1">
      <c r="A19" s="35" t="s">
        <v>220</v>
      </c>
      <c r="B19" s="39">
        <v>180001000</v>
      </c>
      <c r="C19" s="40">
        <v>0</v>
      </c>
      <c r="D19" s="40">
        <v>0</v>
      </c>
      <c r="E19" s="37">
        <f t="shared" si="0"/>
        <v>0</v>
      </c>
      <c r="F19" s="33"/>
    </row>
    <row r="20" spans="1:12" s="34" customFormat="1" ht="39.950000000000003" customHeight="1">
      <c r="A20" s="45" t="s">
        <v>221</v>
      </c>
      <c r="B20" s="46">
        <v>4487000</v>
      </c>
      <c r="C20" s="47">
        <v>503303</v>
      </c>
      <c r="D20" s="47">
        <v>7391908</v>
      </c>
      <c r="E20" s="48">
        <f t="shared" si="0"/>
        <v>164.74053933585915</v>
      </c>
      <c r="F20" s="33"/>
    </row>
    <row r="21" spans="1:12" s="52" customFormat="1" ht="21" customHeight="1">
      <c r="A21" s="49" t="s">
        <v>222</v>
      </c>
      <c r="B21" s="50"/>
      <c r="C21" s="50"/>
      <c r="D21" s="50"/>
      <c r="E21" s="50"/>
      <c r="F21" s="63"/>
      <c r="G21" s="63"/>
      <c r="H21" s="63"/>
      <c r="I21" s="63"/>
      <c r="L21" s="53"/>
    </row>
    <row r="22" spans="1:12" s="34" customFormat="1" ht="15" customHeight="1">
      <c r="B22" s="54"/>
      <c r="C22" s="54"/>
      <c r="D22" s="54"/>
      <c r="E22" s="55"/>
      <c r="F22" s="33"/>
    </row>
    <row r="23" spans="1:12" s="34" customFormat="1" ht="15" customHeight="1">
      <c r="B23" s="54"/>
      <c r="C23" s="54"/>
      <c r="D23" s="54"/>
      <c r="E23" s="55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11" activePane="bottomRight" state="frozen"/>
      <selection activeCell="F11" sqref="F11"/>
      <selection pane="topRight" activeCell="F11" sqref="F11"/>
      <selection pane="bottomLeft" activeCell="F11" sqref="F11"/>
      <selection pane="bottomRight" activeCell="D17" sqref="D17"/>
    </sheetView>
  </sheetViews>
  <sheetFormatPr defaultRowHeight="27.95" customHeight="1"/>
  <cols>
    <col min="1" max="1" width="23.625" style="56" customWidth="1"/>
    <col min="2" max="2" width="14.875" style="57" customWidth="1"/>
    <col min="3" max="4" width="15.625" style="57" customWidth="1"/>
    <col min="5" max="5" width="15.625" style="58" customWidth="1"/>
    <col min="6" max="6" width="10.75" style="59" customWidth="1"/>
    <col min="7" max="256" width="9" style="56"/>
    <col min="257" max="257" width="23.625" style="56" customWidth="1"/>
    <col min="258" max="258" width="14.875" style="56" customWidth="1"/>
    <col min="259" max="261" width="15.625" style="56" customWidth="1"/>
    <col min="262" max="262" width="10.75" style="56" customWidth="1"/>
    <col min="263" max="512" width="9" style="56"/>
    <col min="513" max="513" width="23.625" style="56" customWidth="1"/>
    <col min="514" max="514" width="14.875" style="56" customWidth="1"/>
    <col min="515" max="517" width="15.625" style="56" customWidth="1"/>
    <col min="518" max="518" width="10.75" style="56" customWidth="1"/>
    <col min="519" max="768" width="9" style="56"/>
    <col min="769" max="769" width="23.625" style="56" customWidth="1"/>
    <col min="770" max="770" width="14.875" style="56" customWidth="1"/>
    <col min="771" max="773" width="15.625" style="56" customWidth="1"/>
    <col min="774" max="774" width="10.75" style="56" customWidth="1"/>
    <col min="775" max="1024" width="9" style="56"/>
    <col min="1025" max="1025" width="23.625" style="56" customWidth="1"/>
    <col min="1026" max="1026" width="14.875" style="56" customWidth="1"/>
    <col min="1027" max="1029" width="15.625" style="56" customWidth="1"/>
    <col min="1030" max="1030" width="10.75" style="56" customWidth="1"/>
    <col min="1031" max="1280" width="9" style="56"/>
    <col min="1281" max="1281" width="23.625" style="56" customWidth="1"/>
    <col min="1282" max="1282" width="14.875" style="56" customWidth="1"/>
    <col min="1283" max="1285" width="15.625" style="56" customWidth="1"/>
    <col min="1286" max="1286" width="10.75" style="56" customWidth="1"/>
    <col min="1287" max="1536" width="9" style="56"/>
    <col min="1537" max="1537" width="23.625" style="56" customWidth="1"/>
    <col min="1538" max="1538" width="14.875" style="56" customWidth="1"/>
    <col min="1539" max="1541" width="15.625" style="56" customWidth="1"/>
    <col min="1542" max="1542" width="10.75" style="56" customWidth="1"/>
    <col min="1543" max="1792" width="9" style="56"/>
    <col min="1793" max="1793" width="23.625" style="56" customWidth="1"/>
    <col min="1794" max="1794" width="14.875" style="56" customWidth="1"/>
    <col min="1795" max="1797" width="15.625" style="56" customWidth="1"/>
    <col min="1798" max="1798" width="10.75" style="56" customWidth="1"/>
    <col min="1799" max="2048" width="9" style="56"/>
    <col min="2049" max="2049" width="23.625" style="56" customWidth="1"/>
    <col min="2050" max="2050" width="14.875" style="56" customWidth="1"/>
    <col min="2051" max="2053" width="15.625" style="56" customWidth="1"/>
    <col min="2054" max="2054" width="10.75" style="56" customWidth="1"/>
    <col min="2055" max="2304" width="9" style="56"/>
    <col min="2305" max="2305" width="23.625" style="56" customWidth="1"/>
    <col min="2306" max="2306" width="14.875" style="56" customWidth="1"/>
    <col min="2307" max="2309" width="15.625" style="56" customWidth="1"/>
    <col min="2310" max="2310" width="10.75" style="56" customWidth="1"/>
    <col min="2311" max="2560" width="9" style="56"/>
    <col min="2561" max="2561" width="23.625" style="56" customWidth="1"/>
    <col min="2562" max="2562" width="14.875" style="56" customWidth="1"/>
    <col min="2563" max="2565" width="15.625" style="56" customWidth="1"/>
    <col min="2566" max="2566" width="10.75" style="56" customWidth="1"/>
    <col min="2567" max="2816" width="9" style="56"/>
    <col min="2817" max="2817" width="23.625" style="56" customWidth="1"/>
    <col min="2818" max="2818" width="14.875" style="56" customWidth="1"/>
    <col min="2819" max="2821" width="15.625" style="56" customWidth="1"/>
    <col min="2822" max="2822" width="10.75" style="56" customWidth="1"/>
    <col min="2823" max="3072" width="9" style="56"/>
    <col min="3073" max="3073" width="23.625" style="56" customWidth="1"/>
    <col min="3074" max="3074" width="14.875" style="56" customWidth="1"/>
    <col min="3075" max="3077" width="15.625" style="56" customWidth="1"/>
    <col min="3078" max="3078" width="10.75" style="56" customWidth="1"/>
    <col min="3079" max="3328" width="9" style="56"/>
    <col min="3329" max="3329" width="23.625" style="56" customWidth="1"/>
    <col min="3330" max="3330" width="14.875" style="56" customWidth="1"/>
    <col min="3331" max="3333" width="15.625" style="56" customWidth="1"/>
    <col min="3334" max="3334" width="10.75" style="56" customWidth="1"/>
    <col min="3335" max="3584" width="9" style="56"/>
    <col min="3585" max="3585" width="23.625" style="56" customWidth="1"/>
    <col min="3586" max="3586" width="14.875" style="56" customWidth="1"/>
    <col min="3587" max="3589" width="15.625" style="56" customWidth="1"/>
    <col min="3590" max="3590" width="10.75" style="56" customWidth="1"/>
    <col min="3591" max="3840" width="9" style="56"/>
    <col min="3841" max="3841" width="23.625" style="56" customWidth="1"/>
    <col min="3842" max="3842" width="14.875" style="56" customWidth="1"/>
    <col min="3843" max="3845" width="15.625" style="56" customWidth="1"/>
    <col min="3846" max="3846" width="10.75" style="56" customWidth="1"/>
    <col min="3847" max="4096" width="9" style="56"/>
    <col min="4097" max="4097" width="23.625" style="56" customWidth="1"/>
    <col min="4098" max="4098" width="14.875" style="56" customWidth="1"/>
    <col min="4099" max="4101" width="15.625" style="56" customWidth="1"/>
    <col min="4102" max="4102" width="10.75" style="56" customWidth="1"/>
    <col min="4103" max="4352" width="9" style="56"/>
    <col min="4353" max="4353" width="23.625" style="56" customWidth="1"/>
    <col min="4354" max="4354" width="14.875" style="56" customWidth="1"/>
    <col min="4355" max="4357" width="15.625" style="56" customWidth="1"/>
    <col min="4358" max="4358" width="10.75" style="56" customWidth="1"/>
    <col min="4359" max="4608" width="9" style="56"/>
    <col min="4609" max="4609" width="23.625" style="56" customWidth="1"/>
    <col min="4610" max="4610" width="14.875" style="56" customWidth="1"/>
    <col min="4611" max="4613" width="15.625" style="56" customWidth="1"/>
    <col min="4614" max="4614" width="10.75" style="56" customWidth="1"/>
    <col min="4615" max="4864" width="9" style="56"/>
    <col min="4865" max="4865" width="23.625" style="56" customWidth="1"/>
    <col min="4866" max="4866" width="14.875" style="56" customWidth="1"/>
    <col min="4867" max="4869" width="15.625" style="56" customWidth="1"/>
    <col min="4870" max="4870" width="10.75" style="56" customWidth="1"/>
    <col min="4871" max="5120" width="9" style="56"/>
    <col min="5121" max="5121" width="23.625" style="56" customWidth="1"/>
    <col min="5122" max="5122" width="14.875" style="56" customWidth="1"/>
    <col min="5123" max="5125" width="15.625" style="56" customWidth="1"/>
    <col min="5126" max="5126" width="10.75" style="56" customWidth="1"/>
    <col min="5127" max="5376" width="9" style="56"/>
    <col min="5377" max="5377" width="23.625" style="56" customWidth="1"/>
    <col min="5378" max="5378" width="14.875" style="56" customWidth="1"/>
    <col min="5379" max="5381" width="15.625" style="56" customWidth="1"/>
    <col min="5382" max="5382" width="10.75" style="56" customWidth="1"/>
    <col min="5383" max="5632" width="9" style="56"/>
    <col min="5633" max="5633" width="23.625" style="56" customWidth="1"/>
    <col min="5634" max="5634" width="14.875" style="56" customWidth="1"/>
    <col min="5635" max="5637" width="15.625" style="56" customWidth="1"/>
    <col min="5638" max="5638" width="10.75" style="56" customWidth="1"/>
    <col min="5639" max="5888" width="9" style="56"/>
    <col min="5889" max="5889" width="23.625" style="56" customWidth="1"/>
    <col min="5890" max="5890" width="14.875" style="56" customWidth="1"/>
    <col min="5891" max="5893" width="15.625" style="56" customWidth="1"/>
    <col min="5894" max="5894" width="10.75" style="56" customWidth="1"/>
    <col min="5895" max="6144" width="9" style="56"/>
    <col min="6145" max="6145" width="23.625" style="56" customWidth="1"/>
    <col min="6146" max="6146" width="14.875" style="56" customWidth="1"/>
    <col min="6147" max="6149" width="15.625" style="56" customWidth="1"/>
    <col min="6150" max="6150" width="10.75" style="56" customWidth="1"/>
    <col min="6151" max="6400" width="9" style="56"/>
    <col min="6401" max="6401" width="23.625" style="56" customWidth="1"/>
    <col min="6402" max="6402" width="14.875" style="56" customWidth="1"/>
    <col min="6403" max="6405" width="15.625" style="56" customWidth="1"/>
    <col min="6406" max="6406" width="10.75" style="56" customWidth="1"/>
    <col min="6407" max="6656" width="9" style="56"/>
    <col min="6657" max="6657" width="23.625" style="56" customWidth="1"/>
    <col min="6658" max="6658" width="14.875" style="56" customWidth="1"/>
    <col min="6659" max="6661" width="15.625" style="56" customWidth="1"/>
    <col min="6662" max="6662" width="10.75" style="56" customWidth="1"/>
    <col min="6663" max="6912" width="9" style="56"/>
    <col min="6913" max="6913" width="23.625" style="56" customWidth="1"/>
    <col min="6914" max="6914" width="14.875" style="56" customWidth="1"/>
    <col min="6915" max="6917" width="15.625" style="56" customWidth="1"/>
    <col min="6918" max="6918" width="10.75" style="56" customWidth="1"/>
    <col min="6919" max="7168" width="9" style="56"/>
    <col min="7169" max="7169" width="23.625" style="56" customWidth="1"/>
    <col min="7170" max="7170" width="14.875" style="56" customWidth="1"/>
    <col min="7171" max="7173" width="15.625" style="56" customWidth="1"/>
    <col min="7174" max="7174" width="10.75" style="56" customWidth="1"/>
    <col min="7175" max="7424" width="9" style="56"/>
    <col min="7425" max="7425" width="23.625" style="56" customWidth="1"/>
    <col min="7426" max="7426" width="14.875" style="56" customWidth="1"/>
    <col min="7427" max="7429" width="15.625" style="56" customWidth="1"/>
    <col min="7430" max="7430" width="10.75" style="56" customWidth="1"/>
    <col min="7431" max="7680" width="9" style="56"/>
    <col min="7681" max="7681" width="23.625" style="56" customWidth="1"/>
    <col min="7682" max="7682" width="14.875" style="56" customWidth="1"/>
    <col min="7683" max="7685" width="15.625" style="56" customWidth="1"/>
    <col min="7686" max="7686" width="10.75" style="56" customWidth="1"/>
    <col min="7687" max="7936" width="9" style="56"/>
    <col min="7937" max="7937" width="23.625" style="56" customWidth="1"/>
    <col min="7938" max="7938" width="14.875" style="56" customWidth="1"/>
    <col min="7939" max="7941" width="15.625" style="56" customWidth="1"/>
    <col min="7942" max="7942" width="10.75" style="56" customWidth="1"/>
    <col min="7943" max="8192" width="9" style="56"/>
    <col min="8193" max="8193" width="23.625" style="56" customWidth="1"/>
    <col min="8194" max="8194" width="14.875" style="56" customWidth="1"/>
    <col min="8195" max="8197" width="15.625" style="56" customWidth="1"/>
    <col min="8198" max="8198" width="10.75" style="56" customWidth="1"/>
    <col min="8199" max="8448" width="9" style="56"/>
    <col min="8449" max="8449" width="23.625" style="56" customWidth="1"/>
    <col min="8450" max="8450" width="14.875" style="56" customWidth="1"/>
    <col min="8451" max="8453" width="15.625" style="56" customWidth="1"/>
    <col min="8454" max="8454" width="10.75" style="56" customWidth="1"/>
    <col min="8455" max="8704" width="9" style="56"/>
    <col min="8705" max="8705" width="23.625" style="56" customWidth="1"/>
    <col min="8706" max="8706" width="14.875" style="56" customWidth="1"/>
    <col min="8707" max="8709" width="15.625" style="56" customWidth="1"/>
    <col min="8710" max="8710" width="10.75" style="56" customWidth="1"/>
    <col min="8711" max="8960" width="9" style="56"/>
    <col min="8961" max="8961" width="23.625" style="56" customWidth="1"/>
    <col min="8962" max="8962" width="14.875" style="56" customWidth="1"/>
    <col min="8963" max="8965" width="15.625" style="56" customWidth="1"/>
    <col min="8966" max="8966" width="10.75" style="56" customWidth="1"/>
    <col min="8967" max="9216" width="9" style="56"/>
    <col min="9217" max="9217" width="23.625" style="56" customWidth="1"/>
    <col min="9218" max="9218" width="14.875" style="56" customWidth="1"/>
    <col min="9219" max="9221" width="15.625" style="56" customWidth="1"/>
    <col min="9222" max="9222" width="10.75" style="56" customWidth="1"/>
    <col min="9223" max="9472" width="9" style="56"/>
    <col min="9473" max="9473" width="23.625" style="56" customWidth="1"/>
    <col min="9474" max="9474" width="14.875" style="56" customWidth="1"/>
    <col min="9475" max="9477" width="15.625" style="56" customWidth="1"/>
    <col min="9478" max="9478" width="10.75" style="56" customWidth="1"/>
    <col min="9479" max="9728" width="9" style="56"/>
    <col min="9729" max="9729" width="23.625" style="56" customWidth="1"/>
    <col min="9730" max="9730" width="14.875" style="56" customWidth="1"/>
    <col min="9731" max="9733" width="15.625" style="56" customWidth="1"/>
    <col min="9734" max="9734" width="10.75" style="56" customWidth="1"/>
    <col min="9735" max="9984" width="9" style="56"/>
    <col min="9985" max="9985" width="23.625" style="56" customWidth="1"/>
    <col min="9986" max="9986" width="14.875" style="56" customWidth="1"/>
    <col min="9987" max="9989" width="15.625" style="56" customWidth="1"/>
    <col min="9990" max="9990" width="10.75" style="56" customWidth="1"/>
    <col min="9991" max="10240" width="9" style="56"/>
    <col min="10241" max="10241" width="23.625" style="56" customWidth="1"/>
    <col min="10242" max="10242" width="14.875" style="56" customWidth="1"/>
    <col min="10243" max="10245" width="15.625" style="56" customWidth="1"/>
    <col min="10246" max="10246" width="10.75" style="56" customWidth="1"/>
    <col min="10247" max="10496" width="9" style="56"/>
    <col min="10497" max="10497" width="23.625" style="56" customWidth="1"/>
    <col min="10498" max="10498" width="14.875" style="56" customWidth="1"/>
    <col min="10499" max="10501" width="15.625" style="56" customWidth="1"/>
    <col min="10502" max="10502" width="10.75" style="56" customWidth="1"/>
    <col min="10503" max="10752" width="9" style="56"/>
    <col min="10753" max="10753" width="23.625" style="56" customWidth="1"/>
    <col min="10754" max="10754" width="14.875" style="56" customWidth="1"/>
    <col min="10755" max="10757" width="15.625" style="56" customWidth="1"/>
    <col min="10758" max="10758" width="10.75" style="56" customWidth="1"/>
    <col min="10759" max="11008" width="9" style="56"/>
    <col min="11009" max="11009" width="23.625" style="56" customWidth="1"/>
    <col min="11010" max="11010" width="14.875" style="56" customWidth="1"/>
    <col min="11011" max="11013" width="15.625" style="56" customWidth="1"/>
    <col min="11014" max="11014" width="10.75" style="56" customWidth="1"/>
    <col min="11015" max="11264" width="9" style="56"/>
    <col min="11265" max="11265" width="23.625" style="56" customWidth="1"/>
    <col min="11266" max="11266" width="14.875" style="56" customWidth="1"/>
    <col min="11267" max="11269" width="15.625" style="56" customWidth="1"/>
    <col min="11270" max="11270" width="10.75" style="56" customWidth="1"/>
    <col min="11271" max="11520" width="9" style="56"/>
    <col min="11521" max="11521" width="23.625" style="56" customWidth="1"/>
    <col min="11522" max="11522" width="14.875" style="56" customWidth="1"/>
    <col min="11523" max="11525" width="15.625" style="56" customWidth="1"/>
    <col min="11526" max="11526" width="10.75" style="56" customWidth="1"/>
    <col min="11527" max="11776" width="9" style="56"/>
    <col min="11777" max="11777" width="23.625" style="56" customWidth="1"/>
    <col min="11778" max="11778" width="14.875" style="56" customWidth="1"/>
    <col min="11779" max="11781" width="15.625" style="56" customWidth="1"/>
    <col min="11782" max="11782" width="10.75" style="56" customWidth="1"/>
    <col min="11783" max="12032" width="9" style="56"/>
    <col min="12033" max="12033" width="23.625" style="56" customWidth="1"/>
    <col min="12034" max="12034" width="14.875" style="56" customWidth="1"/>
    <col min="12035" max="12037" width="15.625" style="56" customWidth="1"/>
    <col min="12038" max="12038" width="10.75" style="56" customWidth="1"/>
    <col min="12039" max="12288" width="9" style="56"/>
    <col min="12289" max="12289" width="23.625" style="56" customWidth="1"/>
    <col min="12290" max="12290" width="14.875" style="56" customWidth="1"/>
    <col min="12291" max="12293" width="15.625" style="56" customWidth="1"/>
    <col min="12294" max="12294" width="10.75" style="56" customWidth="1"/>
    <col min="12295" max="12544" width="9" style="56"/>
    <col min="12545" max="12545" width="23.625" style="56" customWidth="1"/>
    <col min="12546" max="12546" width="14.875" style="56" customWidth="1"/>
    <col min="12547" max="12549" width="15.625" style="56" customWidth="1"/>
    <col min="12550" max="12550" width="10.75" style="56" customWidth="1"/>
    <col min="12551" max="12800" width="9" style="56"/>
    <col min="12801" max="12801" width="23.625" style="56" customWidth="1"/>
    <col min="12802" max="12802" width="14.875" style="56" customWidth="1"/>
    <col min="12803" max="12805" width="15.625" style="56" customWidth="1"/>
    <col min="12806" max="12806" width="10.75" style="56" customWidth="1"/>
    <col min="12807" max="13056" width="9" style="56"/>
    <col min="13057" max="13057" width="23.625" style="56" customWidth="1"/>
    <col min="13058" max="13058" width="14.875" style="56" customWidth="1"/>
    <col min="13059" max="13061" width="15.625" style="56" customWidth="1"/>
    <col min="13062" max="13062" width="10.75" style="56" customWidth="1"/>
    <col min="13063" max="13312" width="9" style="56"/>
    <col min="13313" max="13313" width="23.625" style="56" customWidth="1"/>
    <col min="13314" max="13314" width="14.875" style="56" customWidth="1"/>
    <col min="13315" max="13317" width="15.625" style="56" customWidth="1"/>
    <col min="13318" max="13318" width="10.75" style="56" customWidth="1"/>
    <col min="13319" max="13568" width="9" style="56"/>
    <col min="13569" max="13569" width="23.625" style="56" customWidth="1"/>
    <col min="13570" max="13570" width="14.875" style="56" customWidth="1"/>
    <col min="13571" max="13573" width="15.625" style="56" customWidth="1"/>
    <col min="13574" max="13574" width="10.75" style="56" customWidth="1"/>
    <col min="13575" max="13824" width="9" style="56"/>
    <col min="13825" max="13825" width="23.625" style="56" customWidth="1"/>
    <col min="13826" max="13826" width="14.875" style="56" customWidth="1"/>
    <col min="13827" max="13829" width="15.625" style="56" customWidth="1"/>
    <col min="13830" max="13830" width="10.75" style="56" customWidth="1"/>
    <col min="13831" max="14080" width="9" style="56"/>
    <col min="14081" max="14081" width="23.625" style="56" customWidth="1"/>
    <col min="14082" max="14082" width="14.875" style="56" customWidth="1"/>
    <col min="14083" max="14085" width="15.625" style="56" customWidth="1"/>
    <col min="14086" max="14086" width="10.75" style="56" customWidth="1"/>
    <col min="14087" max="14336" width="9" style="56"/>
    <col min="14337" max="14337" width="23.625" style="56" customWidth="1"/>
    <col min="14338" max="14338" width="14.875" style="56" customWidth="1"/>
    <col min="14339" max="14341" width="15.625" style="56" customWidth="1"/>
    <col min="14342" max="14342" width="10.75" style="56" customWidth="1"/>
    <col min="14343" max="14592" width="9" style="56"/>
    <col min="14593" max="14593" width="23.625" style="56" customWidth="1"/>
    <col min="14594" max="14594" width="14.875" style="56" customWidth="1"/>
    <col min="14595" max="14597" width="15.625" style="56" customWidth="1"/>
    <col min="14598" max="14598" width="10.75" style="56" customWidth="1"/>
    <col min="14599" max="14848" width="9" style="56"/>
    <col min="14849" max="14849" width="23.625" style="56" customWidth="1"/>
    <col min="14850" max="14850" width="14.875" style="56" customWidth="1"/>
    <col min="14851" max="14853" width="15.625" style="56" customWidth="1"/>
    <col min="14854" max="14854" width="10.75" style="56" customWidth="1"/>
    <col min="14855" max="15104" width="9" style="56"/>
    <col min="15105" max="15105" width="23.625" style="56" customWidth="1"/>
    <col min="15106" max="15106" width="14.875" style="56" customWidth="1"/>
    <col min="15107" max="15109" width="15.625" style="56" customWidth="1"/>
    <col min="15110" max="15110" width="10.75" style="56" customWidth="1"/>
    <col min="15111" max="15360" width="9" style="56"/>
    <col min="15361" max="15361" width="23.625" style="56" customWidth="1"/>
    <col min="15362" max="15362" width="14.875" style="56" customWidth="1"/>
    <col min="15363" max="15365" width="15.625" style="56" customWidth="1"/>
    <col min="15366" max="15366" width="10.75" style="56" customWidth="1"/>
    <col min="15367" max="15616" width="9" style="56"/>
    <col min="15617" max="15617" width="23.625" style="56" customWidth="1"/>
    <col min="15618" max="15618" width="14.875" style="56" customWidth="1"/>
    <col min="15619" max="15621" width="15.625" style="56" customWidth="1"/>
    <col min="15622" max="15622" width="10.75" style="56" customWidth="1"/>
    <col min="15623" max="15872" width="9" style="56"/>
    <col min="15873" max="15873" width="23.625" style="56" customWidth="1"/>
    <col min="15874" max="15874" width="14.875" style="56" customWidth="1"/>
    <col min="15875" max="15877" width="15.625" style="56" customWidth="1"/>
    <col min="15878" max="15878" width="10.75" style="56" customWidth="1"/>
    <col min="15879" max="16128" width="9" style="56"/>
    <col min="16129" max="16129" width="23.625" style="56" customWidth="1"/>
    <col min="16130" max="16130" width="14.875" style="56" customWidth="1"/>
    <col min="16131" max="16133" width="15.625" style="56" customWidth="1"/>
    <col min="16134" max="16134" width="10.75" style="56" customWidth="1"/>
    <col min="16135" max="16384" width="9" style="56"/>
  </cols>
  <sheetData>
    <row r="1" spans="1:8" s="21" customFormat="1" ht="21" customHeight="1">
      <c r="A1" s="82" t="s">
        <v>251</v>
      </c>
      <c r="B1" s="82"/>
      <c r="C1" s="82"/>
      <c r="D1" s="82"/>
      <c r="E1" s="82"/>
      <c r="H1" s="22"/>
    </row>
    <row r="2" spans="1:8" s="21" customFormat="1" ht="28.9" customHeight="1">
      <c r="A2" s="83" t="s">
        <v>252</v>
      </c>
      <c r="B2" s="83"/>
      <c r="C2" s="83"/>
      <c r="D2" s="83"/>
      <c r="E2" s="83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253</v>
      </c>
      <c r="B4" s="25" t="s">
        <v>254</v>
      </c>
      <c r="C4" s="26" t="s">
        <v>255</v>
      </c>
      <c r="D4" s="26" t="s">
        <v>256</v>
      </c>
      <c r="E4" s="27" t="s">
        <v>257</v>
      </c>
      <c r="H4" s="29"/>
    </row>
    <row r="5" spans="1:8" s="34" customFormat="1" ht="39.950000000000003" customHeight="1">
      <c r="A5" s="30" t="s">
        <v>258</v>
      </c>
      <c r="B5" s="31">
        <f>B6+SUM(B14:B20)</f>
        <v>4060846000</v>
      </c>
      <c r="C5" s="31">
        <f>C6+SUM(C14:C20)</f>
        <v>450521827</v>
      </c>
      <c r="D5" s="31">
        <f>D6+SUM(D14:D20)</f>
        <v>2464403223</v>
      </c>
      <c r="E5" s="32">
        <f t="shared" ref="E5:E20" si="0">D5/B5*100</f>
        <v>60.686941169401642</v>
      </c>
      <c r="F5" s="33"/>
    </row>
    <row r="6" spans="1:8" s="34" customFormat="1" ht="39.950000000000003" customHeight="1">
      <c r="A6" s="35" t="s">
        <v>259</v>
      </c>
      <c r="B6" s="36">
        <f>SUM(B7:B13)</f>
        <v>628580000</v>
      </c>
      <c r="C6" s="36">
        <f>SUM(C7:C13)</f>
        <v>1187129</v>
      </c>
      <c r="D6" s="36">
        <f>SUM(D7:D13)</f>
        <v>487555430</v>
      </c>
      <c r="E6" s="37">
        <f t="shared" si="0"/>
        <v>77.564578892106013</v>
      </c>
      <c r="F6" s="33"/>
    </row>
    <row r="7" spans="1:8" s="34" customFormat="1" ht="39.950000000000003" customHeight="1">
      <c r="A7" s="38" t="s">
        <v>260</v>
      </c>
      <c r="B7" s="39">
        <v>71679000</v>
      </c>
      <c r="C7" s="40">
        <v>0</v>
      </c>
      <c r="D7" s="40">
        <v>44568798</v>
      </c>
      <c r="E7" s="37">
        <f t="shared" si="0"/>
        <v>62.178320010044786</v>
      </c>
      <c r="F7" s="33"/>
    </row>
    <row r="8" spans="1:8" s="34" customFormat="1" ht="39.950000000000003" customHeight="1">
      <c r="A8" s="38" t="s">
        <v>261</v>
      </c>
      <c r="B8" s="39">
        <v>535901000</v>
      </c>
      <c r="C8" s="40">
        <v>0</v>
      </c>
      <c r="D8" s="40">
        <v>420125437</v>
      </c>
      <c r="E8" s="37">
        <f t="shared" si="0"/>
        <v>78.39609125566102</v>
      </c>
      <c r="F8" s="33"/>
    </row>
    <row r="9" spans="1:8" s="34" customFormat="1" ht="39.950000000000003" customHeight="1">
      <c r="A9" s="42" t="s">
        <v>262</v>
      </c>
      <c r="B9" s="39">
        <v>2500000</v>
      </c>
      <c r="C9" s="40">
        <v>0</v>
      </c>
      <c r="D9" s="40">
        <v>1277</v>
      </c>
      <c r="E9" s="37">
        <f t="shared" si="0"/>
        <v>5.1079999999999993E-2</v>
      </c>
      <c r="F9" s="33"/>
    </row>
    <row r="10" spans="1:8" s="34" customFormat="1" ht="39.950000000000003" customHeight="1">
      <c r="A10" s="42" t="s">
        <v>263</v>
      </c>
      <c r="B10" s="39">
        <v>4800000</v>
      </c>
      <c r="C10" s="40">
        <v>562856</v>
      </c>
      <c r="D10" s="40">
        <v>4453955</v>
      </c>
      <c r="E10" s="37">
        <f t="shared" si="0"/>
        <v>92.790729166666665</v>
      </c>
      <c r="F10" s="33"/>
    </row>
    <row r="11" spans="1:8" s="34" customFormat="1" ht="39.950000000000003" customHeight="1">
      <c r="A11" s="43" t="s">
        <v>264</v>
      </c>
      <c r="B11" s="39">
        <v>3200000</v>
      </c>
      <c r="C11" s="40">
        <v>48413</v>
      </c>
      <c r="D11" s="40">
        <v>4186231</v>
      </c>
      <c r="E11" s="37">
        <f t="shared" si="0"/>
        <v>130.81971874999999</v>
      </c>
      <c r="F11" s="33"/>
    </row>
    <row r="12" spans="1:8" s="34" customFormat="1" ht="39.950000000000003" customHeight="1">
      <c r="A12" s="43" t="s">
        <v>59</v>
      </c>
      <c r="B12" s="39">
        <v>9000000</v>
      </c>
      <c r="C12" s="40">
        <v>459900</v>
      </c>
      <c r="D12" s="40">
        <v>10968651</v>
      </c>
      <c r="E12" s="37">
        <f t="shared" si="0"/>
        <v>121.87390000000001</v>
      </c>
      <c r="F12" s="33"/>
    </row>
    <row r="13" spans="1:8" s="34" customFormat="1" ht="39.950000000000003" customHeight="1">
      <c r="A13" s="43" t="s">
        <v>265</v>
      </c>
      <c r="B13" s="39">
        <v>1500000</v>
      </c>
      <c r="C13" s="40">
        <v>115960</v>
      </c>
      <c r="D13" s="40">
        <v>3251081</v>
      </c>
      <c r="E13" s="37">
        <f t="shared" si="0"/>
        <v>216.73873333333336</v>
      </c>
      <c r="F13" s="33"/>
    </row>
    <row r="14" spans="1:8" s="34" customFormat="1" ht="39.950000000000003" customHeight="1">
      <c r="A14" s="35" t="s">
        <v>266</v>
      </c>
      <c r="B14" s="39">
        <v>5060000</v>
      </c>
      <c r="C14" s="44">
        <v>196931</v>
      </c>
      <c r="D14" s="40">
        <v>2274832</v>
      </c>
      <c r="E14" s="37">
        <f t="shared" si="0"/>
        <v>44.957154150197624</v>
      </c>
      <c r="F14" s="33"/>
    </row>
    <row r="15" spans="1:8" s="34" customFormat="1" ht="39.950000000000003" customHeight="1">
      <c r="A15" s="35" t="s">
        <v>267</v>
      </c>
      <c r="B15" s="39">
        <v>31655000</v>
      </c>
      <c r="C15" s="40">
        <v>2601819</v>
      </c>
      <c r="D15" s="40">
        <v>23536630</v>
      </c>
      <c r="E15" s="37">
        <f t="shared" si="0"/>
        <v>74.35359342915811</v>
      </c>
      <c r="F15" s="33"/>
    </row>
    <row r="16" spans="1:8" s="34" customFormat="1" ht="39.950000000000003" customHeight="1">
      <c r="A16" s="35" t="s">
        <v>268</v>
      </c>
      <c r="B16" s="39">
        <f>10985000</f>
        <v>10985000</v>
      </c>
      <c r="C16" s="36">
        <v>45848</v>
      </c>
      <c r="D16" s="36">
        <v>11770009</v>
      </c>
      <c r="E16" s="37">
        <f t="shared" si="0"/>
        <v>107.14619025944469</v>
      </c>
      <c r="F16" s="33"/>
    </row>
    <row r="17" spans="1:12" s="34" customFormat="1" ht="39.950000000000003" customHeight="1">
      <c r="A17" s="35" t="s">
        <v>269</v>
      </c>
      <c r="B17" s="39">
        <v>6003000</v>
      </c>
      <c r="C17" s="44" t="s">
        <v>270</v>
      </c>
      <c r="D17" s="40">
        <v>0</v>
      </c>
      <c r="E17" s="37">
        <f t="shared" si="0"/>
        <v>0</v>
      </c>
      <c r="F17" s="33"/>
    </row>
    <row r="18" spans="1:12" s="34" customFormat="1" ht="39.950000000000003" customHeight="1">
      <c r="A18" s="35" t="s">
        <v>271</v>
      </c>
      <c r="B18" s="39">
        <v>3194075000</v>
      </c>
      <c r="C18" s="36">
        <v>446064419</v>
      </c>
      <c r="D18" s="36">
        <v>1931448733</v>
      </c>
      <c r="E18" s="37">
        <f t="shared" si="0"/>
        <v>60.469736402557864</v>
      </c>
      <c r="F18" s="33"/>
    </row>
    <row r="19" spans="1:12" s="34" customFormat="1" ht="39.950000000000003" customHeight="1">
      <c r="A19" s="35" t="s">
        <v>272</v>
      </c>
      <c r="B19" s="39">
        <v>180001000</v>
      </c>
      <c r="C19" s="40">
        <v>0</v>
      </c>
      <c r="D19" s="40">
        <v>0</v>
      </c>
      <c r="E19" s="37">
        <f t="shared" si="0"/>
        <v>0</v>
      </c>
      <c r="F19" s="33"/>
    </row>
    <row r="20" spans="1:12" s="34" customFormat="1" ht="39.950000000000003" customHeight="1">
      <c r="A20" s="45" t="s">
        <v>273</v>
      </c>
      <c r="B20" s="46">
        <v>4487000</v>
      </c>
      <c r="C20" s="47">
        <v>425681</v>
      </c>
      <c r="D20" s="47">
        <v>7817589</v>
      </c>
      <c r="E20" s="48">
        <f t="shared" si="0"/>
        <v>174.22752395810116</v>
      </c>
      <c r="F20" s="33"/>
    </row>
    <row r="21" spans="1:12" s="52" customFormat="1" ht="21" customHeight="1">
      <c r="A21" s="49" t="s">
        <v>274</v>
      </c>
      <c r="B21" s="50"/>
      <c r="C21" s="50"/>
      <c r="D21" s="50"/>
      <c r="E21" s="50"/>
      <c r="F21" s="64"/>
      <c r="G21" s="64"/>
      <c r="H21" s="64"/>
      <c r="I21" s="64"/>
      <c r="L21" s="53"/>
    </row>
    <row r="22" spans="1:12" s="34" customFormat="1" ht="15" customHeight="1">
      <c r="B22" s="54"/>
      <c r="C22" s="54"/>
      <c r="D22" s="54"/>
      <c r="E22" s="55"/>
      <c r="F22" s="33"/>
    </row>
    <row r="23" spans="1:12" s="34" customFormat="1" ht="15" customHeight="1">
      <c r="B23" s="54"/>
      <c r="C23" s="54"/>
      <c r="D23" s="54"/>
      <c r="E23" s="55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11" activePane="bottomRight" state="frozen"/>
      <selection activeCell="F11" sqref="F11"/>
      <selection pane="topRight" activeCell="F11" sqref="F11"/>
      <selection pane="bottomLeft" activeCell="F11" sqref="F11"/>
      <selection pane="bottomRight" activeCell="C12" sqref="C12"/>
    </sheetView>
  </sheetViews>
  <sheetFormatPr defaultRowHeight="27.95" customHeight="1"/>
  <cols>
    <col min="1" max="1" width="23.625" style="56" customWidth="1"/>
    <col min="2" max="2" width="14.875" style="57" customWidth="1"/>
    <col min="3" max="4" width="15.625" style="57" customWidth="1"/>
    <col min="5" max="5" width="15.625" style="58" customWidth="1"/>
    <col min="6" max="6" width="10.75" style="59" customWidth="1"/>
    <col min="7" max="256" width="9" style="56"/>
    <col min="257" max="257" width="23.625" style="56" customWidth="1"/>
    <col min="258" max="258" width="14.875" style="56" customWidth="1"/>
    <col min="259" max="261" width="15.625" style="56" customWidth="1"/>
    <col min="262" max="262" width="10.75" style="56" customWidth="1"/>
    <col min="263" max="512" width="9" style="56"/>
    <col min="513" max="513" width="23.625" style="56" customWidth="1"/>
    <col min="514" max="514" width="14.875" style="56" customWidth="1"/>
    <col min="515" max="517" width="15.625" style="56" customWidth="1"/>
    <col min="518" max="518" width="10.75" style="56" customWidth="1"/>
    <col min="519" max="768" width="9" style="56"/>
    <col min="769" max="769" width="23.625" style="56" customWidth="1"/>
    <col min="770" max="770" width="14.875" style="56" customWidth="1"/>
    <col min="771" max="773" width="15.625" style="56" customWidth="1"/>
    <col min="774" max="774" width="10.75" style="56" customWidth="1"/>
    <col min="775" max="1024" width="9" style="56"/>
    <col min="1025" max="1025" width="23.625" style="56" customWidth="1"/>
    <col min="1026" max="1026" width="14.875" style="56" customWidth="1"/>
    <col min="1027" max="1029" width="15.625" style="56" customWidth="1"/>
    <col min="1030" max="1030" width="10.75" style="56" customWidth="1"/>
    <col min="1031" max="1280" width="9" style="56"/>
    <col min="1281" max="1281" width="23.625" style="56" customWidth="1"/>
    <col min="1282" max="1282" width="14.875" style="56" customWidth="1"/>
    <col min="1283" max="1285" width="15.625" style="56" customWidth="1"/>
    <col min="1286" max="1286" width="10.75" style="56" customWidth="1"/>
    <col min="1287" max="1536" width="9" style="56"/>
    <col min="1537" max="1537" width="23.625" style="56" customWidth="1"/>
    <col min="1538" max="1538" width="14.875" style="56" customWidth="1"/>
    <col min="1539" max="1541" width="15.625" style="56" customWidth="1"/>
    <col min="1542" max="1542" width="10.75" style="56" customWidth="1"/>
    <col min="1543" max="1792" width="9" style="56"/>
    <col min="1793" max="1793" width="23.625" style="56" customWidth="1"/>
    <col min="1794" max="1794" width="14.875" style="56" customWidth="1"/>
    <col min="1795" max="1797" width="15.625" style="56" customWidth="1"/>
    <col min="1798" max="1798" width="10.75" style="56" customWidth="1"/>
    <col min="1799" max="2048" width="9" style="56"/>
    <col min="2049" max="2049" width="23.625" style="56" customWidth="1"/>
    <col min="2050" max="2050" width="14.875" style="56" customWidth="1"/>
    <col min="2051" max="2053" width="15.625" style="56" customWidth="1"/>
    <col min="2054" max="2054" width="10.75" style="56" customWidth="1"/>
    <col min="2055" max="2304" width="9" style="56"/>
    <col min="2305" max="2305" width="23.625" style="56" customWidth="1"/>
    <col min="2306" max="2306" width="14.875" style="56" customWidth="1"/>
    <col min="2307" max="2309" width="15.625" style="56" customWidth="1"/>
    <col min="2310" max="2310" width="10.75" style="56" customWidth="1"/>
    <col min="2311" max="2560" width="9" style="56"/>
    <col min="2561" max="2561" width="23.625" style="56" customWidth="1"/>
    <col min="2562" max="2562" width="14.875" style="56" customWidth="1"/>
    <col min="2563" max="2565" width="15.625" style="56" customWidth="1"/>
    <col min="2566" max="2566" width="10.75" style="56" customWidth="1"/>
    <col min="2567" max="2816" width="9" style="56"/>
    <col min="2817" max="2817" width="23.625" style="56" customWidth="1"/>
    <col min="2818" max="2818" width="14.875" style="56" customWidth="1"/>
    <col min="2819" max="2821" width="15.625" style="56" customWidth="1"/>
    <col min="2822" max="2822" width="10.75" style="56" customWidth="1"/>
    <col min="2823" max="3072" width="9" style="56"/>
    <col min="3073" max="3073" width="23.625" style="56" customWidth="1"/>
    <col min="3074" max="3074" width="14.875" style="56" customWidth="1"/>
    <col min="3075" max="3077" width="15.625" style="56" customWidth="1"/>
    <col min="3078" max="3078" width="10.75" style="56" customWidth="1"/>
    <col min="3079" max="3328" width="9" style="56"/>
    <col min="3329" max="3329" width="23.625" style="56" customWidth="1"/>
    <col min="3330" max="3330" width="14.875" style="56" customWidth="1"/>
    <col min="3331" max="3333" width="15.625" style="56" customWidth="1"/>
    <col min="3334" max="3334" width="10.75" style="56" customWidth="1"/>
    <col min="3335" max="3584" width="9" style="56"/>
    <col min="3585" max="3585" width="23.625" style="56" customWidth="1"/>
    <col min="3586" max="3586" width="14.875" style="56" customWidth="1"/>
    <col min="3587" max="3589" width="15.625" style="56" customWidth="1"/>
    <col min="3590" max="3590" width="10.75" style="56" customWidth="1"/>
    <col min="3591" max="3840" width="9" style="56"/>
    <col min="3841" max="3841" width="23.625" style="56" customWidth="1"/>
    <col min="3842" max="3842" width="14.875" style="56" customWidth="1"/>
    <col min="3843" max="3845" width="15.625" style="56" customWidth="1"/>
    <col min="3846" max="3846" width="10.75" style="56" customWidth="1"/>
    <col min="3847" max="4096" width="9" style="56"/>
    <col min="4097" max="4097" width="23.625" style="56" customWidth="1"/>
    <col min="4098" max="4098" width="14.875" style="56" customWidth="1"/>
    <col min="4099" max="4101" width="15.625" style="56" customWidth="1"/>
    <col min="4102" max="4102" width="10.75" style="56" customWidth="1"/>
    <col min="4103" max="4352" width="9" style="56"/>
    <col min="4353" max="4353" width="23.625" style="56" customWidth="1"/>
    <col min="4354" max="4354" width="14.875" style="56" customWidth="1"/>
    <col min="4355" max="4357" width="15.625" style="56" customWidth="1"/>
    <col min="4358" max="4358" width="10.75" style="56" customWidth="1"/>
    <col min="4359" max="4608" width="9" style="56"/>
    <col min="4609" max="4609" width="23.625" style="56" customWidth="1"/>
    <col min="4610" max="4610" width="14.875" style="56" customWidth="1"/>
    <col min="4611" max="4613" width="15.625" style="56" customWidth="1"/>
    <col min="4614" max="4614" width="10.75" style="56" customWidth="1"/>
    <col min="4615" max="4864" width="9" style="56"/>
    <col min="4865" max="4865" width="23.625" style="56" customWidth="1"/>
    <col min="4866" max="4866" width="14.875" style="56" customWidth="1"/>
    <col min="4867" max="4869" width="15.625" style="56" customWidth="1"/>
    <col min="4870" max="4870" width="10.75" style="56" customWidth="1"/>
    <col min="4871" max="5120" width="9" style="56"/>
    <col min="5121" max="5121" width="23.625" style="56" customWidth="1"/>
    <col min="5122" max="5122" width="14.875" style="56" customWidth="1"/>
    <col min="5123" max="5125" width="15.625" style="56" customWidth="1"/>
    <col min="5126" max="5126" width="10.75" style="56" customWidth="1"/>
    <col min="5127" max="5376" width="9" style="56"/>
    <col min="5377" max="5377" width="23.625" style="56" customWidth="1"/>
    <col min="5378" max="5378" width="14.875" style="56" customWidth="1"/>
    <col min="5379" max="5381" width="15.625" style="56" customWidth="1"/>
    <col min="5382" max="5382" width="10.75" style="56" customWidth="1"/>
    <col min="5383" max="5632" width="9" style="56"/>
    <col min="5633" max="5633" width="23.625" style="56" customWidth="1"/>
    <col min="5634" max="5634" width="14.875" style="56" customWidth="1"/>
    <col min="5635" max="5637" width="15.625" style="56" customWidth="1"/>
    <col min="5638" max="5638" width="10.75" style="56" customWidth="1"/>
    <col min="5639" max="5888" width="9" style="56"/>
    <col min="5889" max="5889" width="23.625" style="56" customWidth="1"/>
    <col min="5890" max="5890" width="14.875" style="56" customWidth="1"/>
    <col min="5891" max="5893" width="15.625" style="56" customWidth="1"/>
    <col min="5894" max="5894" width="10.75" style="56" customWidth="1"/>
    <col min="5895" max="6144" width="9" style="56"/>
    <col min="6145" max="6145" width="23.625" style="56" customWidth="1"/>
    <col min="6146" max="6146" width="14.875" style="56" customWidth="1"/>
    <col min="6147" max="6149" width="15.625" style="56" customWidth="1"/>
    <col min="6150" max="6150" width="10.75" style="56" customWidth="1"/>
    <col min="6151" max="6400" width="9" style="56"/>
    <col min="6401" max="6401" width="23.625" style="56" customWidth="1"/>
    <col min="6402" max="6402" width="14.875" style="56" customWidth="1"/>
    <col min="6403" max="6405" width="15.625" style="56" customWidth="1"/>
    <col min="6406" max="6406" width="10.75" style="56" customWidth="1"/>
    <col min="6407" max="6656" width="9" style="56"/>
    <col min="6657" max="6657" width="23.625" style="56" customWidth="1"/>
    <col min="6658" max="6658" width="14.875" style="56" customWidth="1"/>
    <col min="6659" max="6661" width="15.625" style="56" customWidth="1"/>
    <col min="6662" max="6662" width="10.75" style="56" customWidth="1"/>
    <col min="6663" max="6912" width="9" style="56"/>
    <col min="6913" max="6913" width="23.625" style="56" customWidth="1"/>
    <col min="6914" max="6914" width="14.875" style="56" customWidth="1"/>
    <col min="6915" max="6917" width="15.625" style="56" customWidth="1"/>
    <col min="6918" max="6918" width="10.75" style="56" customWidth="1"/>
    <col min="6919" max="7168" width="9" style="56"/>
    <col min="7169" max="7169" width="23.625" style="56" customWidth="1"/>
    <col min="7170" max="7170" width="14.875" style="56" customWidth="1"/>
    <col min="7171" max="7173" width="15.625" style="56" customWidth="1"/>
    <col min="7174" max="7174" width="10.75" style="56" customWidth="1"/>
    <col min="7175" max="7424" width="9" style="56"/>
    <col min="7425" max="7425" width="23.625" style="56" customWidth="1"/>
    <col min="7426" max="7426" width="14.875" style="56" customWidth="1"/>
    <col min="7427" max="7429" width="15.625" style="56" customWidth="1"/>
    <col min="7430" max="7430" width="10.75" style="56" customWidth="1"/>
    <col min="7431" max="7680" width="9" style="56"/>
    <col min="7681" max="7681" width="23.625" style="56" customWidth="1"/>
    <col min="7682" max="7682" width="14.875" style="56" customWidth="1"/>
    <col min="7683" max="7685" width="15.625" style="56" customWidth="1"/>
    <col min="7686" max="7686" width="10.75" style="56" customWidth="1"/>
    <col min="7687" max="7936" width="9" style="56"/>
    <col min="7937" max="7937" width="23.625" style="56" customWidth="1"/>
    <col min="7938" max="7938" width="14.875" style="56" customWidth="1"/>
    <col min="7939" max="7941" width="15.625" style="56" customWidth="1"/>
    <col min="7942" max="7942" width="10.75" style="56" customWidth="1"/>
    <col min="7943" max="8192" width="9" style="56"/>
    <col min="8193" max="8193" width="23.625" style="56" customWidth="1"/>
    <col min="8194" max="8194" width="14.875" style="56" customWidth="1"/>
    <col min="8195" max="8197" width="15.625" style="56" customWidth="1"/>
    <col min="8198" max="8198" width="10.75" style="56" customWidth="1"/>
    <col min="8199" max="8448" width="9" style="56"/>
    <col min="8449" max="8449" width="23.625" style="56" customWidth="1"/>
    <col min="8450" max="8450" width="14.875" style="56" customWidth="1"/>
    <col min="8451" max="8453" width="15.625" style="56" customWidth="1"/>
    <col min="8454" max="8454" width="10.75" style="56" customWidth="1"/>
    <col min="8455" max="8704" width="9" style="56"/>
    <col min="8705" max="8705" width="23.625" style="56" customWidth="1"/>
    <col min="8706" max="8706" width="14.875" style="56" customWidth="1"/>
    <col min="8707" max="8709" width="15.625" style="56" customWidth="1"/>
    <col min="8710" max="8710" width="10.75" style="56" customWidth="1"/>
    <col min="8711" max="8960" width="9" style="56"/>
    <col min="8961" max="8961" width="23.625" style="56" customWidth="1"/>
    <col min="8962" max="8962" width="14.875" style="56" customWidth="1"/>
    <col min="8963" max="8965" width="15.625" style="56" customWidth="1"/>
    <col min="8966" max="8966" width="10.75" style="56" customWidth="1"/>
    <col min="8967" max="9216" width="9" style="56"/>
    <col min="9217" max="9217" width="23.625" style="56" customWidth="1"/>
    <col min="9218" max="9218" width="14.875" style="56" customWidth="1"/>
    <col min="9219" max="9221" width="15.625" style="56" customWidth="1"/>
    <col min="9222" max="9222" width="10.75" style="56" customWidth="1"/>
    <col min="9223" max="9472" width="9" style="56"/>
    <col min="9473" max="9473" width="23.625" style="56" customWidth="1"/>
    <col min="9474" max="9474" width="14.875" style="56" customWidth="1"/>
    <col min="9475" max="9477" width="15.625" style="56" customWidth="1"/>
    <col min="9478" max="9478" width="10.75" style="56" customWidth="1"/>
    <col min="9479" max="9728" width="9" style="56"/>
    <col min="9729" max="9729" width="23.625" style="56" customWidth="1"/>
    <col min="9730" max="9730" width="14.875" style="56" customWidth="1"/>
    <col min="9731" max="9733" width="15.625" style="56" customWidth="1"/>
    <col min="9734" max="9734" width="10.75" style="56" customWidth="1"/>
    <col min="9735" max="9984" width="9" style="56"/>
    <col min="9985" max="9985" width="23.625" style="56" customWidth="1"/>
    <col min="9986" max="9986" width="14.875" style="56" customWidth="1"/>
    <col min="9987" max="9989" width="15.625" style="56" customWidth="1"/>
    <col min="9990" max="9990" width="10.75" style="56" customWidth="1"/>
    <col min="9991" max="10240" width="9" style="56"/>
    <col min="10241" max="10241" width="23.625" style="56" customWidth="1"/>
    <col min="10242" max="10242" width="14.875" style="56" customWidth="1"/>
    <col min="10243" max="10245" width="15.625" style="56" customWidth="1"/>
    <col min="10246" max="10246" width="10.75" style="56" customWidth="1"/>
    <col min="10247" max="10496" width="9" style="56"/>
    <col min="10497" max="10497" width="23.625" style="56" customWidth="1"/>
    <col min="10498" max="10498" width="14.875" style="56" customWidth="1"/>
    <col min="10499" max="10501" width="15.625" style="56" customWidth="1"/>
    <col min="10502" max="10502" width="10.75" style="56" customWidth="1"/>
    <col min="10503" max="10752" width="9" style="56"/>
    <col min="10753" max="10753" width="23.625" style="56" customWidth="1"/>
    <col min="10754" max="10754" width="14.875" style="56" customWidth="1"/>
    <col min="10755" max="10757" width="15.625" style="56" customWidth="1"/>
    <col min="10758" max="10758" width="10.75" style="56" customWidth="1"/>
    <col min="10759" max="11008" width="9" style="56"/>
    <col min="11009" max="11009" width="23.625" style="56" customWidth="1"/>
    <col min="11010" max="11010" width="14.875" style="56" customWidth="1"/>
    <col min="11011" max="11013" width="15.625" style="56" customWidth="1"/>
    <col min="11014" max="11014" width="10.75" style="56" customWidth="1"/>
    <col min="11015" max="11264" width="9" style="56"/>
    <col min="11265" max="11265" width="23.625" style="56" customWidth="1"/>
    <col min="11266" max="11266" width="14.875" style="56" customWidth="1"/>
    <col min="11267" max="11269" width="15.625" style="56" customWidth="1"/>
    <col min="11270" max="11270" width="10.75" style="56" customWidth="1"/>
    <col min="11271" max="11520" width="9" style="56"/>
    <col min="11521" max="11521" width="23.625" style="56" customWidth="1"/>
    <col min="11522" max="11522" width="14.875" style="56" customWidth="1"/>
    <col min="11523" max="11525" width="15.625" style="56" customWidth="1"/>
    <col min="11526" max="11526" width="10.75" style="56" customWidth="1"/>
    <col min="11527" max="11776" width="9" style="56"/>
    <col min="11777" max="11777" width="23.625" style="56" customWidth="1"/>
    <col min="11778" max="11778" width="14.875" style="56" customWidth="1"/>
    <col min="11779" max="11781" width="15.625" style="56" customWidth="1"/>
    <col min="11782" max="11782" width="10.75" style="56" customWidth="1"/>
    <col min="11783" max="12032" width="9" style="56"/>
    <col min="12033" max="12033" width="23.625" style="56" customWidth="1"/>
    <col min="12034" max="12034" width="14.875" style="56" customWidth="1"/>
    <col min="12035" max="12037" width="15.625" style="56" customWidth="1"/>
    <col min="12038" max="12038" width="10.75" style="56" customWidth="1"/>
    <col min="12039" max="12288" width="9" style="56"/>
    <col min="12289" max="12289" width="23.625" style="56" customWidth="1"/>
    <col min="12290" max="12290" width="14.875" style="56" customWidth="1"/>
    <col min="12291" max="12293" width="15.625" style="56" customWidth="1"/>
    <col min="12294" max="12294" width="10.75" style="56" customWidth="1"/>
    <col min="12295" max="12544" width="9" style="56"/>
    <col min="12545" max="12545" width="23.625" style="56" customWidth="1"/>
    <col min="12546" max="12546" width="14.875" style="56" customWidth="1"/>
    <col min="12547" max="12549" width="15.625" style="56" customWidth="1"/>
    <col min="12550" max="12550" width="10.75" style="56" customWidth="1"/>
    <col min="12551" max="12800" width="9" style="56"/>
    <col min="12801" max="12801" width="23.625" style="56" customWidth="1"/>
    <col min="12802" max="12802" width="14.875" style="56" customWidth="1"/>
    <col min="12803" max="12805" width="15.625" style="56" customWidth="1"/>
    <col min="12806" max="12806" width="10.75" style="56" customWidth="1"/>
    <col min="12807" max="13056" width="9" style="56"/>
    <col min="13057" max="13057" width="23.625" style="56" customWidth="1"/>
    <col min="13058" max="13058" width="14.875" style="56" customWidth="1"/>
    <col min="13059" max="13061" width="15.625" style="56" customWidth="1"/>
    <col min="13062" max="13062" width="10.75" style="56" customWidth="1"/>
    <col min="13063" max="13312" width="9" style="56"/>
    <col min="13313" max="13313" width="23.625" style="56" customWidth="1"/>
    <col min="13314" max="13314" width="14.875" style="56" customWidth="1"/>
    <col min="13315" max="13317" width="15.625" style="56" customWidth="1"/>
    <col min="13318" max="13318" width="10.75" style="56" customWidth="1"/>
    <col min="13319" max="13568" width="9" style="56"/>
    <col min="13569" max="13569" width="23.625" style="56" customWidth="1"/>
    <col min="13570" max="13570" width="14.875" style="56" customWidth="1"/>
    <col min="13571" max="13573" width="15.625" style="56" customWidth="1"/>
    <col min="13574" max="13574" width="10.75" style="56" customWidth="1"/>
    <col min="13575" max="13824" width="9" style="56"/>
    <col min="13825" max="13825" width="23.625" style="56" customWidth="1"/>
    <col min="13826" max="13826" width="14.875" style="56" customWidth="1"/>
    <col min="13827" max="13829" width="15.625" style="56" customWidth="1"/>
    <col min="13830" max="13830" width="10.75" style="56" customWidth="1"/>
    <col min="13831" max="14080" width="9" style="56"/>
    <col min="14081" max="14081" width="23.625" style="56" customWidth="1"/>
    <col min="14082" max="14082" width="14.875" style="56" customWidth="1"/>
    <col min="14083" max="14085" width="15.625" style="56" customWidth="1"/>
    <col min="14086" max="14086" width="10.75" style="56" customWidth="1"/>
    <col min="14087" max="14336" width="9" style="56"/>
    <col min="14337" max="14337" width="23.625" style="56" customWidth="1"/>
    <col min="14338" max="14338" width="14.875" style="56" customWidth="1"/>
    <col min="14339" max="14341" width="15.625" style="56" customWidth="1"/>
    <col min="14342" max="14342" width="10.75" style="56" customWidth="1"/>
    <col min="14343" max="14592" width="9" style="56"/>
    <col min="14593" max="14593" width="23.625" style="56" customWidth="1"/>
    <col min="14594" max="14594" width="14.875" style="56" customWidth="1"/>
    <col min="14595" max="14597" width="15.625" style="56" customWidth="1"/>
    <col min="14598" max="14598" width="10.75" style="56" customWidth="1"/>
    <col min="14599" max="14848" width="9" style="56"/>
    <col min="14849" max="14849" width="23.625" style="56" customWidth="1"/>
    <col min="14850" max="14850" width="14.875" style="56" customWidth="1"/>
    <col min="14851" max="14853" width="15.625" style="56" customWidth="1"/>
    <col min="14854" max="14854" width="10.75" style="56" customWidth="1"/>
    <col min="14855" max="15104" width="9" style="56"/>
    <col min="15105" max="15105" width="23.625" style="56" customWidth="1"/>
    <col min="15106" max="15106" width="14.875" style="56" customWidth="1"/>
    <col min="15107" max="15109" width="15.625" style="56" customWidth="1"/>
    <col min="15110" max="15110" width="10.75" style="56" customWidth="1"/>
    <col min="15111" max="15360" width="9" style="56"/>
    <col min="15361" max="15361" width="23.625" style="56" customWidth="1"/>
    <col min="15362" max="15362" width="14.875" style="56" customWidth="1"/>
    <col min="15363" max="15365" width="15.625" style="56" customWidth="1"/>
    <col min="15366" max="15366" width="10.75" style="56" customWidth="1"/>
    <col min="15367" max="15616" width="9" style="56"/>
    <col min="15617" max="15617" width="23.625" style="56" customWidth="1"/>
    <col min="15618" max="15618" width="14.875" style="56" customWidth="1"/>
    <col min="15619" max="15621" width="15.625" style="56" customWidth="1"/>
    <col min="15622" max="15622" width="10.75" style="56" customWidth="1"/>
    <col min="15623" max="15872" width="9" style="56"/>
    <col min="15873" max="15873" width="23.625" style="56" customWidth="1"/>
    <col min="15874" max="15874" width="14.875" style="56" customWidth="1"/>
    <col min="15875" max="15877" width="15.625" style="56" customWidth="1"/>
    <col min="15878" max="15878" width="10.75" style="56" customWidth="1"/>
    <col min="15879" max="16128" width="9" style="56"/>
    <col min="16129" max="16129" width="23.625" style="56" customWidth="1"/>
    <col min="16130" max="16130" width="14.875" style="56" customWidth="1"/>
    <col min="16131" max="16133" width="15.625" style="56" customWidth="1"/>
    <col min="16134" max="16134" width="10.75" style="56" customWidth="1"/>
    <col min="16135" max="16384" width="9" style="56"/>
  </cols>
  <sheetData>
    <row r="1" spans="1:8" s="21" customFormat="1" ht="21" customHeight="1">
      <c r="A1" s="82" t="s">
        <v>275</v>
      </c>
      <c r="B1" s="82"/>
      <c r="C1" s="82"/>
      <c r="D1" s="82"/>
      <c r="E1" s="82"/>
      <c r="H1" s="22"/>
    </row>
    <row r="2" spans="1:8" s="21" customFormat="1" ht="28.9" customHeight="1">
      <c r="A2" s="83" t="s">
        <v>276</v>
      </c>
      <c r="B2" s="83"/>
      <c r="C2" s="83"/>
      <c r="D2" s="83"/>
      <c r="E2" s="83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47</v>
      </c>
      <c r="B4" s="25" t="s">
        <v>48</v>
      </c>
      <c r="C4" s="26" t="s">
        <v>277</v>
      </c>
      <c r="D4" s="26" t="s">
        <v>278</v>
      </c>
      <c r="E4" s="27" t="s">
        <v>279</v>
      </c>
      <c r="H4" s="29"/>
    </row>
    <row r="5" spans="1:8" s="34" customFormat="1" ht="39.950000000000003" customHeight="1">
      <c r="A5" s="30" t="s">
        <v>52</v>
      </c>
      <c r="B5" s="31">
        <f>B6+SUM(B14:B20)</f>
        <v>4060846000</v>
      </c>
      <c r="C5" s="31">
        <f>C6+SUM(C14:C20)</f>
        <v>299647721</v>
      </c>
      <c r="D5" s="31">
        <f>D6+SUM(D14:D20)</f>
        <v>2764050944</v>
      </c>
      <c r="E5" s="32">
        <f t="shared" ref="E5:E20" si="0">D5/B5*100</f>
        <v>68.065889324539768</v>
      </c>
      <c r="F5" s="33"/>
    </row>
    <row r="6" spans="1:8" s="34" customFormat="1" ht="39.950000000000003" customHeight="1">
      <c r="A6" s="35" t="s">
        <v>280</v>
      </c>
      <c r="B6" s="36">
        <f>SUM(B7:B13)</f>
        <v>628580000</v>
      </c>
      <c r="C6" s="36">
        <f>SUM(C7:C13)</f>
        <v>87405385</v>
      </c>
      <c r="D6" s="36">
        <f>SUM(D7:D13)</f>
        <v>574960815</v>
      </c>
      <c r="E6" s="37">
        <f t="shared" si="0"/>
        <v>91.469791434662255</v>
      </c>
      <c r="F6" s="33"/>
    </row>
    <row r="7" spans="1:8" s="34" customFormat="1" ht="39.950000000000003" customHeight="1">
      <c r="A7" s="38" t="s">
        <v>54</v>
      </c>
      <c r="B7" s="39">
        <v>71679000</v>
      </c>
      <c r="C7" s="40">
        <v>12856384</v>
      </c>
      <c r="D7" s="40">
        <v>57425182</v>
      </c>
      <c r="E7" s="37">
        <f t="shared" si="0"/>
        <v>80.114373805438134</v>
      </c>
      <c r="F7" s="33"/>
    </row>
    <row r="8" spans="1:8" s="34" customFormat="1" ht="39.950000000000003" customHeight="1">
      <c r="A8" s="38" t="s">
        <v>281</v>
      </c>
      <c r="B8" s="39">
        <v>535901000</v>
      </c>
      <c r="C8" s="40">
        <v>73529000</v>
      </c>
      <c r="D8" s="40">
        <v>493654437</v>
      </c>
      <c r="E8" s="37">
        <f t="shared" si="0"/>
        <v>92.116722491654244</v>
      </c>
      <c r="F8" s="33"/>
    </row>
    <row r="9" spans="1:8" s="34" customFormat="1" ht="39.950000000000003" customHeight="1">
      <c r="A9" s="42" t="s">
        <v>56</v>
      </c>
      <c r="B9" s="39">
        <v>2500000</v>
      </c>
      <c r="C9" s="40">
        <v>0</v>
      </c>
      <c r="D9" s="40">
        <v>1277</v>
      </c>
      <c r="E9" s="37">
        <f t="shared" si="0"/>
        <v>5.1079999999999993E-2</v>
      </c>
      <c r="F9" s="33"/>
    </row>
    <row r="10" spans="1:8" s="34" customFormat="1" ht="39.950000000000003" customHeight="1">
      <c r="A10" s="42" t="s">
        <v>57</v>
      </c>
      <c r="B10" s="39">
        <v>4800000</v>
      </c>
      <c r="C10" s="40">
        <v>783697</v>
      </c>
      <c r="D10" s="40">
        <v>5237652</v>
      </c>
      <c r="E10" s="37">
        <f t="shared" si="0"/>
        <v>109.11774999999999</v>
      </c>
      <c r="F10" s="33"/>
    </row>
    <row r="11" spans="1:8" s="34" customFormat="1" ht="39.950000000000003" customHeight="1">
      <c r="A11" s="43" t="s">
        <v>282</v>
      </c>
      <c r="B11" s="39">
        <v>3200000</v>
      </c>
      <c r="C11" s="40">
        <v>7345</v>
      </c>
      <c r="D11" s="40">
        <v>4193576</v>
      </c>
      <c r="E11" s="37">
        <f t="shared" si="0"/>
        <v>131.04925</v>
      </c>
      <c r="F11" s="33"/>
    </row>
    <row r="12" spans="1:8" s="34" customFormat="1" ht="39.950000000000003" customHeight="1">
      <c r="A12" s="43" t="s">
        <v>283</v>
      </c>
      <c r="B12" s="39">
        <v>9000000</v>
      </c>
      <c r="C12" s="40">
        <v>113831</v>
      </c>
      <c r="D12" s="40">
        <v>11082482</v>
      </c>
      <c r="E12" s="37">
        <f t="shared" si="0"/>
        <v>123.13868888888888</v>
      </c>
      <c r="F12" s="33"/>
    </row>
    <row r="13" spans="1:8" s="34" customFormat="1" ht="39.950000000000003" customHeight="1">
      <c r="A13" s="43" t="s">
        <v>60</v>
      </c>
      <c r="B13" s="39">
        <v>1500000</v>
      </c>
      <c r="C13" s="40">
        <v>115128</v>
      </c>
      <c r="D13" s="40">
        <v>3366209</v>
      </c>
      <c r="E13" s="37">
        <f t="shared" si="0"/>
        <v>224.41393333333335</v>
      </c>
      <c r="F13" s="33"/>
    </row>
    <row r="14" spans="1:8" s="34" customFormat="1" ht="39.950000000000003" customHeight="1">
      <c r="A14" s="35" t="s">
        <v>284</v>
      </c>
      <c r="B14" s="39">
        <v>5060000</v>
      </c>
      <c r="C14" s="44">
        <v>258436</v>
      </c>
      <c r="D14" s="40">
        <v>2533268</v>
      </c>
      <c r="E14" s="37">
        <f t="shared" si="0"/>
        <v>50.064584980237157</v>
      </c>
      <c r="F14" s="33"/>
    </row>
    <row r="15" spans="1:8" s="34" customFormat="1" ht="39.950000000000003" customHeight="1">
      <c r="A15" s="35" t="s">
        <v>285</v>
      </c>
      <c r="B15" s="39">
        <v>31655000</v>
      </c>
      <c r="C15" s="40">
        <v>2686542</v>
      </c>
      <c r="D15" s="40">
        <v>26223172</v>
      </c>
      <c r="E15" s="37">
        <f t="shared" si="0"/>
        <v>82.840537039962086</v>
      </c>
      <c r="F15" s="33"/>
    </row>
    <row r="16" spans="1:8" s="34" customFormat="1" ht="39.950000000000003" customHeight="1">
      <c r="A16" s="35" t="s">
        <v>286</v>
      </c>
      <c r="B16" s="39">
        <f>10985000</f>
        <v>10985000</v>
      </c>
      <c r="C16" s="36">
        <v>401158</v>
      </c>
      <c r="D16" s="36">
        <v>12171167</v>
      </c>
      <c r="E16" s="37">
        <f t="shared" si="0"/>
        <v>110.79806099226217</v>
      </c>
      <c r="F16" s="33"/>
    </row>
    <row r="17" spans="1:12" s="34" customFormat="1" ht="39.950000000000003" customHeight="1">
      <c r="A17" s="35" t="s">
        <v>287</v>
      </c>
      <c r="B17" s="39">
        <v>6003000</v>
      </c>
      <c r="C17" s="44" t="s">
        <v>89</v>
      </c>
      <c r="D17" s="40">
        <v>0</v>
      </c>
      <c r="E17" s="37">
        <f t="shared" si="0"/>
        <v>0</v>
      </c>
      <c r="F17" s="33"/>
    </row>
    <row r="18" spans="1:12" s="34" customFormat="1" ht="39.950000000000003" customHeight="1">
      <c r="A18" s="35" t="s">
        <v>65</v>
      </c>
      <c r="B18" s="39">
        <v>3194075000</v>
      </c>
      <c r="C18" s="36">
        <v>207161151</v>
      </c>
      <c r="D18" s="36">
        <v>2138609884</v>
      </c>
      <c r="E18" s="37">
        <f t="shared" si="0"/>
        <v>66.955531225785251</v>
      </c>
      <c r="F18" s="33"/>
    </row>
    <row r="19" spans="1:12" s="34" customFormat="1" ht="39.950000000000003" customHeight="1">
      <c r="A19" s="35" t="s">
        <v>288</v>
      </c>
      <c r="B19" s="39">
        <v>180001000</v>
      </c>
      <c r="C19" s="40">
        <v>0</v>
      </c>
      <c r="D19" s="40">
        <v>0</v>
      </c>
      <c r="E19" s="37">
        <f t="shared" si="0"/>
        <v>0</v>
      </c>
      <c r="F19" s="33"/>
    </row>
    <row r="20" spans="1:12" s="34" customFormat="1" ht="39.950000000000003" customHeight="1">
      <c r="A20" s="45" t="s">
        <v>67</v>
      </c>
      <c r="B20" s="46">
        <v>4487000</v>
      </c>
      <c r="C20" s="47">
        <v>1735049</v>
      </c>
      <c r="D20" s="47">
        <v>9552638</v>
      </c>
      <c r="E20" s="48">
        <f t="shared" si="0"/>
        <v>212.89587697793627</v>
      </c>
      <c r="F20" s="33"/>
    </row>
    <row r="21" spans="1:12" s="52" customFormat="1" ht="21" customHeight="1">
      <c r="A21" s="49" t="s">
        <v>289</v>
      </c>
      <c r="B21" s="50"/>
      <c r="C21" s="50"/>
      <c r="D21" s="50"/>
      <c r="E21" s="50"/>
      <c r="F21" s="65"/>
      <c r="G21" s="65"/>
      <c r="H21" s="65"/>
      <c r="I21" s="65"/>
      <c r="L21" s="53"/>
    </row>
    <row r="22" spans="1:12" s="34" customFormat="1" ht="15" customHeight="1">
      <c r="B22" s="54"/>
      <c r="C22" s="54"/>
      <c r="D22" s="54"/>
      <c r="E22" s="55"/>
      <c r="F22" s="33"/>
    </row>
    <row r="23" spans="1:12" s="34" customFormat="1" ht="15" customHeight="1">
      <c r="B23" s="54"/>
      <c r="C23" s="54"/>
      <c r="D23" s="54"/>
      <c r="E23" s="55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M14" sqref="M14"/>
    </sheetView>
  </sheetViews>
  <sheetFormatPr defaultRowHeight="16.5"/>
  <sheetData/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228600</xdr:colOff>
                <xdr:row>0</xdr:row>
                <xdr:rowOff>123825</xdr:rowOff>
              </from>
              <to>
                <xdr:col>9</xdr:col>
                <xdr:colOff>161925</xdr:colOff>
                <xdr:row>40</xdr:row>
                <xdr:rowOff>171450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18" activePane="bottomRight" state="frozen"/>
      <selection activeCell="F11" sqref="F11"/>
      <selection pane="topRight" activeCell="F11" sqref="F11"/>
      <selection pane="bottomLeft" activeCell="F11" sqref="F11"/>
      <selection pane="bottomRight" activeCell="E26" sqref="E26"/>
    </sheetView>
  </sheetViews>
  <sheetFormatPr defaultRowHeight="27.95" customHeight="1"/>
  <cols>
    <col min="1" max="1" width="23.625" style="56" customWidth="1"/>
    <col min="2" max="2" width="14.875" style="57" customWidth="1"/>
    <col min="3" max="4" width="15.625" style="57" customWidth="1"/>
    <col min="5" max="5" width="15.625" style="58" customWidth="1"/>
    <col min="6" max="6" width="10.75" style="59" customWidth="1"/>
    <col min="7" max="256" width="9" style="56"/>
    <col min="257" max="257" width="23.625" style="56" customWidth="1"/>
    <col min="258" max="258" width="14.875" style="56" customWidth="1"/>
    <col min="259" max="261" width="15.625" style="56" customWidth="1"/>
    <col min="262" max="262" width="10.75" style="56" customWidth="1"/>
    <col min="263" max="512" width="9" style="56"/>
    <col min="513" max="513" width="23.625" style="56" customWidth="1"/>
    <col min="514" max="514" width="14.875" style="56" customWidth="1"/>
    <col min="515" max="517" width="15.625" style="56" customWidth="1"/>
    <col min="518" max="518" width="10.75" style="56" customWidth="1"/>
    <col min="519" max="768" width="9" style="56"/>
    <col min="769" max="769" width="23.625" style="56" customWidth="1"/>
    <col min="770" max="770" width="14.875" style="56" customWidth="1"/>
    <col min="771" max="773" width="15.625" style="56" customWidth="1"/>
    <col min="774" max="774" width="10.75" style="56" customWidth="1"/>
    <col min="775" max="1024" width="9" style="56"/>
    <col min="1025" max="1025" width="23.625" style="56" customWidth="1"/>
    <col min="1026" max="1026" width="14.875" style="56" customWidth="1"/>
    <col min="1027" max="1029" width="15.625" style="56" customWidth="1"/>
    <col min="1030" max="1030" width="10.75" style="56" customWidth="1"/>
    <col min="1031" max="1280" width="9" style="56"/>
    <col min="1281" max="1281" width="23.625" style="56" customWidth="1"/>
    <col min="1282" max="1282" width="14.875" style="56" customWidth="1"/>
    <col min="1283" max="1285" width="15.625" style="56" customWidth="1"/>
    <col min="1286" max="1286" width="10.75" style="56" customWidth="1"/>
    <col min="1287" max="1536" width="9" style="56"/>
    <col min="1537" max="1537" width="23.625" style="56" customWidth="1"/>
    <col min="1538" max="1538" width="14.875" style="56" customWidth="1"/>
    <col min="1539" max="1541" width="15.625" style="56" customWidth="1"/>
    <col min="1542" max="1542" width="10.75" style="56" customWidth="1"/>
    <col min="1543" max="1792" width="9" style="56"/>
    <col min="1793" max="1793" width="23.625" style="56" customWidth="1"/>
    <col min="1794" max="1794" width="14.875" style="56" customWidth="1"/>
    <col min="1795" max="1797" width="15.625" style="56" customWidth="1"/>
    <col min="1798" max="1798" width="10.75" style="56" customWidth="1"/>
    <col min="1799" max="2048" width="9" style="56"/>
    <col min="2049" max="2049" width="23.625" style="56" customWidth="1"/>
    <col min="2050" max="2050" width="14.875" style="56" customWidth="1"/>
    <col min="2051" max="2053" width="15.625" style="56" customWidth="1"/>
    <col min="2054" max="2054" width="10.75" style="56" customWidth="1"/>
    <col min="2055" max="2304" width="9" style="56"/>
    <col min="2305" max="2305" width="23.625" style="56" customWidth="1"/>
    <col min="2306" max="2306" width="14.875" style="56" customWidth="1"/>
    <col min="2307" max="2309" width="15.625" style="56" customWidth="1"/>
    <col min="2310" max="2310" width="10.75" style="56" customWidth="1"/>
    <col min="2311" max="2560" width="9" style="56"/>
    <col min="2561" max="2561" width="23.625" style="56" customWidth="1"/>
    <col min="2562" max="2562" width="14.875" style="56" customWidth="1"/>
    <col min="2563" max="2565" width="15.625" style="56" customWidth="1"/>
    <col min="2566" max="2566" width="10.75" style="56" customWidth="1"/>
    <col min="2567" max="2816" width="9" style="56"/>
    <col min="2817" max="2817" width="23.625" style="56" customWidth="1"/>
    <col min="2818" max="2818" width="14.875" style="56" customWidth="1"/>
    <col min="2819" max="2821" width="15.625" style="56" customWidth="1"/>
    <col min="2822" max="2822" width="10.75" style="56" customWidth="1"/>
    <col min="2823" max="3072" width="9" style="56"/>
    <col min="3073" max="3073" width="23.625" style="56" customWidth="1"/>
    <col min="3074" max="3074" width="14.875" style="56" customWidth="1"/>
    <col min="3075" max="3077" width="15.625" style="56" customWidth="1"/>
    <col min="3078" max="3078" width="10.75" style="56" customWidth="1"/>
    <col min="3079" max="3328" width="9" style="56"/>
    <col min="3329" max="3329" width="23.625" style="56" customWidth="1"/>
    <col min="3330" max="3330" width="14.875" style="56" customWidth="1"/>
    <col min="3331" max="3333" width="15.625" style="56" customWidth="1"/>
    <col min="3334" max="3334" width="10.75" style="56" customWidth="1"/>
    <col min="3335" max="3584" width="9" style="56"/>
    <col min="3585" max="3585" width="23.625" style="56" customWidth="1"/>
    <col min="3586" max="3586" width="14.875" style="56" customWidth="1"/>
    <col min="3587" max="3589" width="15.625" style="56" customWidth="1"/>
    <col min="3590" max="3590" width="10.75" style="56" customWidth="1"/>
    <col min="3591" max="3840" width="9" style="56"/>
    <col min="3841" max="3841" width="23.625" style="56" customWidth="1"/>
    <col min="3842" max="3842" width="14.875" style="56" customWidth="1"/>
    <col min="3843" max="3845" width="15.625" style="56" customWidth="1"/>
    <col min="3846" max="3846" width="10.75" style="56" customWidth="1"/>
    <col min="3847" max="4096" width="9" style="56"/>
    <col min="4097" max="4097" width="23.625" style="56" customWidth="1"/>
    <col min="4098" max="4098" width="14.875" style="56" customWidth="1"/>
    <col min="4099" max="4101" width="15.625" style="56" customWidth="1"/>
    <col min="4102" max="4102" width="10.75" style="56" customWidth="1"/>
    <col min="4103" max="4352" width="9" style="56"/>
    <col min="4353" max="4353" width="23.625" style="56" customWidth="1"/>
    <col min="4354" max="4354" width="14.875" style="56" customWidth="1"/>
    <col min="4355" max="4357" width="15.625" style="56" customWidth="1"/>
    <col min="4358" max="4358" width="10.75" style="56" customWidth="1"/>
    <col min="4359" max="4608" width="9" style="56"/>
    <col min="4609" max="4609" width="23.625" style="56" customWidth="1"/>
    <col min="4610" max="4610" width="14.875" style="56" customWidth="1"/>
    <col min="4611" max="4613" width="15.625" style="56" customWidth="1"/>
    <col min="4614" max="4614" width="10.75" style="56" customWidth="1"/>
    <col min="4615" max="4864" width="9" style="56"/>
    <col min="4865" max="4865" width="23.625" style="56" customWidth="1"/>
    <col min="4866" max="4866" width="14.875" style="56" customWidth="1"/>
    <col min="4867" max="4869" width="15.625" style="56" customWidth="1"/>
    <col min="4870" max="4870" width="10.75" style="56" customWidth="1"/>
    <col min="4871" max="5120" width="9" style="56"/>
    <col min="5121" max="5121" width="23.625" style="56" customWidth="1"/>
    <col min="5122" max="5122" width="14.875" style="56" customWidth="1"/>
    <col min="5123" max="5125" width="15.625" style="56" customWidth="1"/>
    <col min="5126" max="5126" width="10.75" style="56" customWidth="1"/>
    <col min="5127" max="5376" width="9" style="56"/>
    <col min="5377" max="5377" width="23.625" style="56" customWidth="1"/>
    <col min="5378" max="5378" width="14.875" style="56" customWidth="1"/>
    <col min="5379" max="5381" width="15.625" style="56" customWidth="1"/>
    <col min="5382" max="5382" width="10.75" style="56" customWidth="1"/>
    <col min="5383" max="5632" width="9" style="56"/>
    <col min="5633" max="5633" width="23.625" style="56" customWidth="1"/>
    <col min="5634" max="5634" width="14.875" style="56" customWidth="1"/>
    <col min="5635" max="5637" width="15.625" style="56" customWidth="1"/>
    <col min="5638" max="5638" width="10.75" style="56" customWidth="1"/>
    <col min="5639" max="5888" width="9" style="56"/>
    <col min="5889" max="5889" width="23.625" style="56" customWidth="1"/>
    <col min="5890" max="5890" width="14.875" style="56" customWidth="1"/>
    <col min="5891" max="5893" width="15.625" style="56" customWidth="1"/>
    <col min="5894" max="5894" width="10.75" style="56" customWidth="1"/>
    <col min="5895" max="6144" width="9" style="56"/>
    <col min="6145" max="6145" width="23.625" style="56" customWidth="1"/>
    <col min="6146" max="6146" width="14.875" style="56" customWidth="1"/>
    <col min="6147" max="6149" width="15.625" style="56" customWidth="1"/>
    <col min="6150" max="6150" width="10.75" style="56" customWidth="1"/>
    <col min="6151" max="6400" width="9" style="56"/>
    <col min="6401" max="6401" width="23.625" style="56" customWidth="1"/>
    <col min="6402" max="6402" width="14.875" style="56" customWidth="1"/>
    <col min="6403" max="6405" width="15.625" style="56" customWidth="1"/>
    <col min="6406" max="6406" width="10.75" style="56" customWidth="1"/>
    <col min="6407" max="6656" width="9" style="56"/>
    <col min="6657" max="6657" width="23.625" style="56" customWidth="1"/>
    <col min="6658" max="6658" width="14.875" style="56" customWidth="1"/>
    <col min="6659" max="6661" width="15.625" style="56" customWidth="1"/>
    <col min="6662" max="6662" width="10.75" style="56" customWidth="1"/>
    <col min="6663" max="6912" width="9" style="56"/>
    <col min="6913" max="6913" width="23.625" style="56" customWidth="1"/>
    <col min="6914" max="6914" width="14.875" style="56" customWidth="1"/>
    <col min="6915" max="6917" width="15.625" style="56" customWidth="1"/>
    <col min="6918" max="6918" width="10.75" style="56" customWidth="1"/>
    <col min="6919" max="7168" width="9" style="56"/>
    <col min="7169" max="7169" width="23.625" style="56" customWidth="1"/>
    <col min="7170" max="7170" width="14.875" style="56" customWidth="1"/>
    <col min="7171" max="7173" width="15.625" style="56" customWidth="1"/>
    <col min="7174" max="7174" width="10.75" style="56" customWidth="1"/>
    <col min="7175" max="7424" width="9" style="56"/>
    <col min="7425" max="7425" width="23.625" style="56" customWidth="1"/>
    <col min="7426" max="7426" width="14.875" style="56" customWidth="1"/>
    <col min="7427" max="7429" width="15.625" style="56" customWidth="1"/>
    <col min="7430" max="7430" width="10.75" style="56" customWidth="1"/>
    <col min="7431" max="7680" width="9" style="56"/>
    <col min="7681" max="7681" width="23.625" style="56" customWidth="1"/>
    <col min="7682" max="7682" width="14.875" style="56" customWidth="1"/>
    <col min="7683" max="7685" width="15.625" style="56" customWidth="1"/>
    <col min="7686" max="7686" width="10.75" style="56" customWidth="1"/>
    <col min="7687" max="7936" width="9" style="56"/>
    <col min="7937" max="7937" width="23.625" style="56" customWidth="1"/>
    <col min="7938" max="7938" width="14.875" style="56" customWidth="1"/>
    <col min="7939" max="7941" width="15.625" style="56" customWidth="1"/>
    <col min="7942" max="7942" width="10.75" style="56" customWidth="1"/>
    <col min="7943" max="8192" width="9" style="56"/>
    <col min="8193" max="8193" width="23.625" style="56" customWidth="1"/>
    <col min="8194" max="8194" width="14.875" style="56" customWidth="1"/>
    <col min="8195" max="8197" width="15.625" style="56" customWidth="1"/>
    <col min="8198" max="8198" width="10.75" style="56" customWidth="1"/>
    <col min="8199" max="8448" width="9" style="56"/>
    <col min="8449" max="8449" width="23.625" style="56" customWidth="1"/>
    <col min="8450" max="8450" width="14.875" style="56" customWidth="1"/>
    <col min="8451" max="8453" width="15.625" style="56" customWidth="1"/>
    <col min="8454" max="8454" width="10.75" style="56" customWidth="1"/>
    <col min="8455" max="8704" width="9" style="56"/>
    <col min="8705" max="8705" width="23.625" style="56" customWidth="1"/>
    <col min="8706" max="8706" width="14.875" style="56" customWidth="1"/>
    <col min="8707" max="8709" width="15.625" style="56" customWidth="1"/>
    <col min="8710" max="8710" width="10.75" style="56" customWidth="1"/>
    <col min="8711" max="8960" width="9" style="56"/>
    <col min="8961" max="8961" width="23.625" style="56" customWidth="1"/>
    <col min="8962" max="8962" width="14.875" style="56" customWidth="1"/>
    <col min="8963" max="8965" width="15.625" style="56" customWidth="1"/>
    <col min="8966" max="8966" width="10.75" style="56" customWidth="1"/>
    <col min="8967" max="9216" width="9" style="56"/>
    <col min="9217" max="9217" width="23.625" style="56" customWidth="1"/>
    <col min="9218" max="9218" width="14.875" style="56" customWidth="1"/>
    <col min="9219" max="9221" width="15.625" style="56" customWidth="1"/>
    <col min="9222" max="9222" width="10.75" style="56" customWidth="1"/>
    <col min="9223" max="9472" width="9" style="56"/>
    <col min="9473" max="9473" width="23.625" style="56" customWidth="1"/>
    <col min="9474" max="9474" width="14.875" style="56" customWidth="1"/>
    <col min="9475" max="9477" width="15.625" style="56" customWidth="1"/>
    <col min="9478" max="9478" width="10.75" style="56" customWidth="1"/>
    <col min="9479" max="9728" width="9" style="56"/>
    <col min="9729" max="9729" width="23.625" style="56" customWidth="1"/>
    <col min="9730" max="9730" width="14.875" style="56" customWidth="1"/>
    <col min="9731" max="9733" width="15.625" style="56" customWidth="1"/>
    <col min="9734" max="9734" width="10.75" style="56" customWidth="1"/>
    <col min="9735" max="9984" width="9" style="56"/>
    <col min="9985" max="9985" width="23.625" style="56" customWidth="1"/>
    <col min="9986" max="9986" width="14.875" style="56" customWidth="1"/>
    <col min="9987" max="9989" width="15.625" style="56" customWidth="1"/>
    <col min="9990" max="9990" width="10.75" style="56" customWidth="1"/>
    <col min="9991" max="10240" width="9" style="56"/>
    <col min="10241" max="10241" width="23.625" style="56" customWidth="1"/>
    <col min="10242" max="10242" width="14.875" style="56" customWidth="1"/>
    <col min="10243" max="10245" width="15.625" style="56" customWidth="1"/>
    <col min="10246" max="10246" width="10.75" style="56" customWidth="1"/>
    <col min="10247" max="10496" width="9" style="56"/>
    <col min="10497" max="10497" width="23.625" style="56" customWidth="1"/>
    <col min="10498" max="10498" width="14.875" style="56" customWidth="1"/>
    <col min="10499" max="10501" width="15.625" style="56" customWidth="1"/>
    <col min="10502" max="10502" width="10.75" style="56" customWidth="1"/>
    <col min="10503" max="10752" width="9" style="56"/>
    <col min="10753" max="10753" width="23.625" style="56" customWidth="1"/>
    <col min="10754" max="10754" width="14.875" style="56" customWidth="1"/>
    <col min="10755" max="10757" width="15.625" style="56" customWidth="1"/>
    <col min="10758" max="10758" width="10.75" style="56" customWidth="1"/>
    <col min="10759" max="11008" width="9" style="56"/>
    <col min="11009" max="11009" width="23.625" style="56" customWidth="1"/>
    <col min="11010" max="11010" width="14.875" style="56" customWidth="1"/>
    <col min="11011" max="11013" width="15.625" style="56" customWidth="1"/>
    <col min="11014" max="11014" width="10.75" style="56" customWidth="1"/>
    <col min="11015" max="11264" width="9" style="56"/>
    <col min="11265" max="11265" width="23.625" style="56" customWidth="1"/>
    <col min="11266" max="11266" width="14.875" style="56" customWidth="1"/>
    <col min="11267" max="11269" width="15.625" style="56" customWidth="1"/>
    <col min="11270" max="11270" width="10.75" style="56" customWidth="1"/>
    <col min="11271" max="11520" width="9" style="56"/>
    <col min="11521" max="11521" width="23.625" style="56" customWidth="1"/>
    <col min="11522" max="11522" width="14.875" style="56" customWidth="1"/>
    <col min="11523" max="11525" width="15.625" style="56" customWidth="1"/>
    <col min="11526" max="11526" width="10.75" style="56" customWidth="1"/>
    <col min="11527" max="11776" width="9" style="56"/>
    <col min="11777" max="11777" width="23.625" style="56" customWidth="1"/>
    <col min="11778" max="11778" width="14.875" style="56" customWidth="1"/>
    <col min="11779" max="11781" width="15.625" style="56" customWidth="1"/>
    <col min="11782" max="11782" width="10.75" style="56" customWidth="1"/>
    <col min="11783" max="12032" width="9" style="56"/>
    <col min="12033" max="12033" width="23.625" style="56" customWidth="1"/>
    <col min="12034" max="12034" width="14.875" style="56" customWidth="1"/>
    <col min="12035" max="12037" width="15.625" style="56" customWidth="1"/>
    <col min="12038" max="12038" width="10.75" style="56" customWidth="1"/>
    <col min="12039" max="12288" width="9" style="56"/>
    <col min="12289" max="12289" width="23.625" style="56" customWidth="1"/>
    <col min="12290" max="12290" width="14.875" style="56" customWidth="1"/>
    <col min="12291" max="12293" width="15.625" style="56" customWidth="1"/>
    <col min="12294" max="12294" width="10.75" style="56" customWidth="1"/>
    <col min="12295" max="12544" width="9" style="56"/>
    <col min="12545" max="12545" width="23.625" style="56" customWidth="1"/>
    <col min="12546" max="12546" width="14.875" style="56" customWidth="1"/>
    <col min="12547" max="12549" width="15.625" style="56" customWidth="1"/>
    <col min="12550" max="12550" width="10.75" style="56" customWidth="1"/>
    <col min="12551" max="12800" width="9" style="56"/>
    <col min="12801" max="12801" width="23.625" style="56" customWidth="1"/>
    <col min="12802" max="12802" width="14.875" style="56" customWidth="1"/>
    <col min="12803" max="12805" width="15.625" style="56" customWidth="1"/>
    <col min="12806" max="12806" width="10.75" style="56" customWidth="1"/>
    <col min="12807" max="13056" width="9" style="56"/>
    <col min="13057" max="13057" width="23.625" style="56" customWidth="1"/>
    <col min="13058" max="13058" width="14.875" style="56" customWidth="1"/>
    <col min="13059" max="13061" width="15.625" style="56" customWidth="1"/>
    <col min="13062" max="13062" width="10.75" style="56" customWidth="1"/>
    <col min="13063" max="13312" width="9" style="56"/>
    <col min="13313" max="13313" width="23.625" style="56" customWidth="1"/>
    <col min="13314" max="13314" width="14.875" style="56" customWidth="1"/>
    <col min="13315" max="13317" width="15.625" style="56" customWidth="1"/>
    <col min="13318" max="13318" width="10.75" style="56" customWidth="1"/>
    <col min="13319" max="13568" width="9" style="56"/>
    <col min="13569" max="13569" width="23.625" style="56" customWidth="1"/>
    <col min="13570" max="13570" width="14.875" style="56" customWidth="1"/>
    <col min="13571" max="13573" width="15.625" style="56" customWidth="1"/>
    <col min="13574" max="13574" width="10.75" style="56" customWidth="1"/>
    <col min="13575" max="13824" width="9" style="56"/>
    <col min="13825" max="13825" width="23.625" style="56" customWidth="1"/>
    <col min="13826" max="13826" width="14.875" style="56" customWidth="1"/>
    <col min="13827" max="13829" width="15.625" style="56" customWidth="1"/>
    <col min="13830" max="13830" width="10.75" style="56" customWidth="1"/>
    <col min="13831" max="14080" width="9" style="56"/>
    <col min="14081" max="14081" width="23.625" style="56" customWidth="1"/>
    <col min="14082" max="14082" width="14.875" style="56" customWidth="1"/>
    <col min="14083" max="14085" width="15.625" style="56" customWidth="1"/>
    <col min="14086" max="14086" width="10.75" style="56" customWidth="1"/>
    <col min="14087" max="14336" width="9" style="56"/>
    <col min="14337" max="14337" width="23.625" style="56" customWidth="1"/>
    <col min="14338" max="14338" width="14.875" style="56" customWidth="1"/>
    <col min="14339" max="14341" width="15.625" style="56" customWidth="1"/>
    <col min="14342" max="14342" width="10.75" style="56" customWidth="1"/>
    <col min="14343" max="14592" width="9" style="56"/>
    <col min="14593" max="14593" width="23.625" style="56" customWidth="1"/>
    <col min="14594" max="14594" width="14.875" style="56" customWidth="1"/>
    <col min="14595" max="14597" width="15.625" style="56" customWidth="1"/>
    <col min="14598" max="14598" width="10.75" style="56" customWidth="1"/>
    <col min="14599" max="14848" width="9" style="56"/>
    <col min="14849" max="14849" width="23.625" style="56" customWidth="1"/>
    <col min="14850" max="14850" width="14.875" style="56" customWidth="1"/>
    <col min="14851" max="14853" width="15.625" style="56" customWidth="1"/>
    <col min="14854" max="14854" width="10.75" style="56" customWidth="1"/>
    <col min="14855" max="15104" width="9" style="56"/>
    <col min="15105" max="15105" width="23.625" style="56" customWidth="1"/>
    <col min="15106" max="15106" width="14.875" style="56" customWidth="1"/>
    <col min="15107" max="15109" width="15.625" style="56" customWidth="1"/>
    <col min="15110" max="15110" width="10.75" style="56" customWidth="1"/>
    <col min="15111" max="15360" width="9" style="56"/>
    <col min="15361" max="15361" width="23.625" style="56" customWidth="1"/>
    <col min="15362" max="15362" width="14.875" style="56" customWidth="1"/>
    <col min="15363" max="15365" width="15.625" style="56" customWidth="1"/>
    <col min="15366" max="15366" width="10.75" style="56" customWidth="1"/>
    <col min="15367" max="15616" width="9" style="56"/>
    <col min="15617" max="15617" width="23.625" style="56" customWidth="1"/>
    <col min="15618" max="15618" width="14.875" style="56" customWidth="1"/>
    <col min="15619" max="15621" width="15.625" style="56" customWidth="1"/>
    <col min="15622" max="15622" width="10.75" style="56" customWidth="1"/>
    <col min="15623" max="15872" width="9" style="56"/>
    <col min="15873" max="15873" width="23.625" style="56" customWidth="1"/>
    <col min="15874" max="15874" width="14.875" style="56" customWidth="1"/>
    <col min="15875" max="15877" width="15.625" style="56" customWidth="1"/>
    <col min="15878" max="15878" width="10.75" style="56" customWidth="1"/>
    <col min="15879" max="16128" width="9" style="56"/>
    <col min="16129" max="16129" width="23.625" style="56" customWidth="1"/>
    <col min="16130" max="16130" width="14.875" style="56" customWidth="1"/>
    <col min="16131" max="16133" width="15.625" style="56" customWidth="1"/>
    <col min="16134" max="16134" width="10.75" style="56" customWidth="1"/>
    <col min="16135" max="16384" width="9" style="56"/>
  </cols>
  <sheetData>
    <row r="1" spans="1:8" s="21" customFormat="1" ht="21" customHeight="1">
      <c r="A1" s="82" t="s">
        <v>12</v>
      </c>
      <c r="B1" s="82"/>
      <c r="C1" s="82"/>
      <c r="D1" s="82"/>
      <c r="E1" s="82"/>
      <c r="H1" s="22"/>
    </row>
    <row r="2" spans="1:8" s="21" customFormat="1" ht="28.9" customHeight="1">
      <c r="A2" s="83" t="s">
        <v>46</v>
      </c>
      <c r="B2" s="83"/>
      <c r="C2" s="83"/>
      <c r="D2" s="83"/>
      <c r="E2" s="83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47</v>
      </c>
      <c r="B4" s="25" t="s">
        <v>48</v>
      </c>
      <c r="C4" s="26" t="s">
        <v>49</v>
      </c>
      <c r="D4" s="26" t="s">
        <v>50</v>
      </c>
      <c r="E4" s="27" t="s">
        <v>51</v>
      </c>
      <c r="H4" s="29"/>
    </row>
    <row r="5" spans="1:8" s="34" customFormat="1" ht="39.950000000000003" customHeight="1">
      <c r="A5" s="30" t="s">
        <v>52</v>
      </c>
      <c r="B5" s="31">
        <f>B6+SUM(B14:B20)</f>
        <v>3969717000</v>
      </c>
      <c r="C5" s="31">
        <f>C6+SUM(C14:C20)</f>
        <v>635340879</v>
      </c>
      <c r="D5" s="31">
        <f>D6+SUM(D14:D20)</f>
        <v>3334998554</v>
      </c>
      <c r="E5" s="32">
        <f t="shared" ref="E5:E20" si="0">D5/B5*100</f>
        <v>84.010990052943328</v>
      </c>
      <c r="F5" s="33"/>
    </row>
    <row r="6" spans="1:8" s="34" customFormat="1" ht="39.950000000000003" customHeight="1">
      <c r="A6" s="35" t="s">
        <v>53</v>
      </c>
      <c r="B6" s="36">
        <f>SUM(B7:B13)</f>
        <v>584677000</v>
      </c>
      <c r="C6" s="36">
        <f>SUM(C7:C13)</f>
        <v>47385733</v>
      </c>
      <c r="D6" s="36">
        <f>SUM(D7:D13)</f>
        <v>587303446</v>
      </c>
      <c r="E6" s="37">
        <f t="shared" si="0"/>
        <v>100.44921315529771</v>
      </c>
      <c r="F6" s="33"/>
    </row>
    <row r="7" spans="1:8" s="34" customFormat="1" ht="39.950000000000003" customHeight="1">
      <c r="A7" s="38" t="s">
        <v>54</v>
      </c>
      <c r="B7" s="39">
        <v>77838000</v>
      </c>
      <c r="C7" s="40">
        <v>7462048</v>
      </c>
      <c r="D7" s="40">
        <v>70861366</v>
      </c>
      <c r="E7" s="37">
        <f t="shared" si="0"/>
        <v>91.036981936843191</v>
      </c>
      <c r="F7" s="33"/>
    </row>
    <row r="8" spans="1:8" s="34" customFormat="1" ht="39.950000000000003" customHeight="1">
      <c r="A8" s="38" t="s">
        <v>55</v>
      </c>
      <c r="B8" s="39">
        <v>488909000</v>
      </c>
      <c r="C8" s="41">
        <v>35137360</v>
      </c>
      <c r="D8" s="40">
        <v>488820756</v>
      </c>
      <c r="E8" s="37">
        <f t="shared" si="0"/>
        <v>99.981950833386165</v>
      </c>
      <c r="F8" s="33"/>
    </row>
    <row r="9" spans="1:8" s="34" customFormat="1" ht="39.950000000000003" customHeight="1">
      <c r="A9" s="42" t="s">
        <v>56</v>
      </c>
      <c r="B9" s="39">
        <v>2366000</v>
      </c>
      <c r="C9" s="40">
        <v>2508197</v>
      </c>
      <c r="D9" s="40">
        <v>2998770</v>
      </c>
      <c r="E9" s="37">
        <f t="shared" si="0"/>
        <v>126.74429416737109</v>
      </c>
      <c r="F9" s="33"/>
    </row>
    <row r="10" spans="1:8" s="34" customFormat="1" ht="39.950000000000003" customHeight="1">
      <c r="A10" s="42" t="s">
        <v>57</v>
      </c>
      <c r="B10" s="39">
        <v>4030000</v>
      </c>
      <c r="C10" s="40">
        <v>1371446</v>
      </c>
      <c r="D10" s="40">
        <v>5157846</v>
      </c>
      <c r="E10" s="37">
        <f t="shared" si="0"/>
        <v>127.98625310173696</v>
      </c>
      <c r="F10" s="33"/>
    </row>
    <row r="11" spans="1:8" s="34" customFormat="1" ht="39.950000000000003" customHeight="1">
      <c r="A11" s="43" t="s">
        <v>58</v>
      </c>
      <c r="B11" s="39">
        <v>2520000</v>
      </c>
      <c r="C11" s="40">
        <v>18741</v>
      </c>
      <c r="D11" s="40">
        <v>4142641</v>
      </c>
      <c r="E11" s="37">
        <f t="shared" si="0"/>
        <v>164.39051587301589</v>
      </c>
      <c r="F11" s="33"/>
    </row>
    <row r="12" spans="1:8" s="34" customFormat="1" ht="39.950000000000003" customHeight="1">
      <c r="A12" s="43" t="s">
        <v>59</v>
      </c>
      <c r="B12" s="39">
        <v>7864000</v>
      </c>
      <c r="C12" s="40">
        <v>282862</v>
      </c>
      <c r="D12" s="40">
        <v>11113164</v>
      </c>
      <c r="E12" s="37">
        <f t="shared" si="0"/>
        <v>141.31693794506612</v>
      </c>
      <c r="F12" s="33"/>
    </row>
    <row r="13" spans="1:8" s="34" customFormat="1" ht="39.950000000000003" customHeight="1">
      <c r="A13" s="43" t="s">
        <v>60</v>
      </c>
      <c r="B13" s="39">
        <v>1150000</v>
      </c>
      <c r="C13" s="40">
        <v>605079</v>
      </c>
      <c r="D13" s="40">
        <v>4208903</v>
      </c>
      <c r="E13" s="37">
        <f t="shared" si="0"/>
        <v>365.99156521739127</v>
      </c>
      <c r="F13" s="33"/>
    </row>
    <row r="14" spans="1:8" s="34" customFormat="1" ht="39.950000000000003" customHeight="1">
      <c r="A14" s="35" t="s">
        <v>61</v>
      </c>
      <c r="B14" s="39">
        <v>3560000</v>
      </c>
      <c r="C14" s="44">
        <v>1484197</v>
      </c>
      <c r="D14" s="40">
        <v>3941699</v>
      </c>
      <c r="E14" s="37">
        <f t="shared" si="0"/>
        <v>110.7218820224719</v>
      </c>
      <c r="F14" s="33"/>
    </row>
    <row r="15" spans="1:8" s="34" customFormat="1" ht="39.950000000000003" customHeight="1">
      <c r="A15" s="35" t="s">
        <v>62</v>
      </c>
      <c r="B15" s="39">
        <v>30767000</v>
      </c>
      <c r="C15" s="40">
        <v>9651334</v>
      </c>
      <c r="D15" s="40">
        <v>35615925</v>
      </c>
      <c r="E15" s="37">
        <f t="shared" si="0"/>
        <v>115.7601488607924</v>
      </c>
      <c r="F15" s="33"/>
    </row>
    <row r="16" spans="1:8" s="34" customFormat="1" ht="39.950000000000003" customHeight="1">
      <c r="A16" s="35" t="s">
        <v>63</v>
      </c>
      <c r="B16" s="39">
        <f>9953000+23000000</f>
        <v>32953000</v>
      </c>
      <c r="C16" s="36">
        <f>674805+2415034</f>
        <v>3089839</v>
      </c>
      <c r="D16" s="36">
        <f>9367261+26550620</f>
        <v>35917881</v>
      </c>
      <c r="E16" s="37">
        <f t="shared" si="0"/>
        <v>108.99730221831092</v>
      </c>
      <c r="F16" s="33"/>
    </row>
    <row r="17" spans="1:12" s="34" customFormat="1" ht="39.950000000000003" customHeight="1">
      <c r="A17" s="35" t="s">
        <v>64</v>
      </c>
      <c r="B17" s="39">
        <v>11003000</v>
      </c>
      <c r="C17" s="44">
        <v>10000000</v>
      </c>
      <c r="D17" s="40">
        <v>10000000</v>
      </c>
      <c r="E17" s="37">
        <f t="shared" si="0"/>
        <v>90.884304280650724</v>
      </c>
      <c r="F17" s="33"/>
    </row>
    <row r="18" spans="1:12" s="34" customFormat="1" ht="39.950000000000003" customHeight="1">
      <c r="A18" s="35" t="s">
        <v>65</v>
      </c>
      <c r="B18" s="39">
        <v>3117343000</v>
      </c>
      <c r="C18" s="36">
        <v>539795911</v>
      </c>
      <c r="D18" s="36">
        <v>2627917561</v>
      </c>
      <c r="E18" s="37">
        <f t="shared" si="0"/>
        <v>84.299916980582495</v>
      </c>
      <c r="F18" s="33"/>
    </row>
    <row r="19" spans="1:12" s="34" customFormat="1" ht="39.950000000000003" customHeight="1">
      <c r="A19" s="35" t="s">
        <v>66</v>
      </c>
      <c r="B19" s="39">
        <v>182000000</v>
      </c>
      <c r="C19" s="44">
        <v>10000000</v>
      </c>
      <c r="D19" s="40">
        <v>10000000</v>
      </c>
      <c r="E19" s="37">
        <f t="shared" si="0"/>
        <v>5.4945054945054945</v>
      </c>
      <c r="F19" s="33"/>
    </row>
    <row r="20" spans="1:12" s="34" customFormat="1" ht="39.950000000000003" customHeight="1">
      <c r="A20" s="45" t="s">
        <v>67</v>
      </c>
      <c r="B20" s="46">
        <v>7414000</v>
      </c>
      <c r="C20" s="47">
        <v>13933865</v>
      </c>
      <c r="D20" s="47">
        <v>24302042</v>
      </c>
      <c r="E20" s="48">
        <f t="shared" si="0"/>
        <v>327.78583760453193</v>
      </c>
      <c r="F20" s="33"/>
    </row>
    <row r="21" spans="1:12" s="52" customFormat="1" ht="21" customHeight="1">
      <c r="A21" s="49" t="s">
        <v>68</v>
      </c>
      <c r="B21" s="50"/>
      <c r="C21" s="50"/>
      <c r="D21" s="50"/>
      <c r="E21" s="50"/>
      <c r="F21" s="51"/>
      <c r="G21" s="51"/>
      <c r="H21" s="51"/>
      <c r="I21" s="51"/>
      <c r="L21" s="53"/>
    </row>
    <row r="22" spans="1:12" s="34" customFormat="1" ht="15" customHeight="1">
      <c r="B22" s="54"/>
      <c r="C22" s="54"/>
      <c r="D22" s="54"/>
      <c r="E22" s="55"/>
      <c r="F22" s="33"/>
    </row>
    <row r="23" spans="1:12" s="34" customFormat="1" ht="15" customHeight="1">
      <c r="B23" s="54"/>
      <c r="C23" s="54"/>
      <c r="D23" s="54"/>
      <c r="E23" s="55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14" activePane="bottomRight" state="frozen"/>
      <selection activeCell="F11" sqref="F11"/>
      <selection pane="topRight" activeCell="F11" sqref="F11"/>
      <selection pane="bottomLeft" activeCell="F11" sqref="F11"/>
      <selection pane="bottomRight" activeCell="C25" sqref="C25"/>
    </sheetView>
  </sheetViews>
  <sheetFormatPr defaultRowHeight="27.95" customHeight="1"/>
  <cols>
    <col min="1" max="1" width="23.625" style="56" customWidth="1"/>
    <col min="2" max="2" width="14.875" style="57" customWidth="1"/>
    <col min="3" max="4" width="15.625" style="57" customWidth="1"/>
    <col min="5" max="5" width="15.625" style="58" customWidth="1"/>
    <col min="6" max="6" width="10.75" style="59" customWidth="1"/>
    <col min="7" max="256" width="9" style="56"/>
    <col min="257" max="257" width="23.625" style="56" customWidth="1"/>
    <col min="258" max="258" width="14.875" style="56" customWidth="1"/>
    <col min="259" max="261" width="15.625" style="56" customWidth="1"/>
    <col min="262" max="262" width="10.75" style="56" customWidth="1"/>
    <col min="263" max="512" width="9" style="56"/>
    <col min="513" max="513" width="23.625" style="56" customWidth="1"/>
    <col min="514" max="514" width="14.875" style="56" customWidth="1"/>
    <col min="515" max="517" width="15.625" style="56" customWidth="1"/>
    <col min="518" max="518" width="10.75" style="56" customWidth="1"/>
    <col min="519" max="768" width="9" style="56"/>
    <col min="769" max="769" width="23.625" style="56" customWidth="1"/>
    <col min="770" max="770" width="14.875" style="56" customWidth="1"/>
    <col min="771" max="773" width="15.625" style="56" customWidth="1"/>
    <col min="774" max="774" width="10.75" style="56" customWidth="1"/>
    <col min="775" max="1024" width="9" style="56"/>
    <col min="1025" max="1025" width="23.625" style="56" customWidth="1"/>
    <col min="1026" max="1026" width="14.875" style="56" customWidth="1"/>
    <col min="1027" max="1029" width="15.625" style="56" customWidth="1"/>
    <col min="1030" max="1030" width="10.75" style="56" customWidth="1"/>
    <col min="1031" max="1280" width="9" style="56"/>
    <col min="1281" max="1281" width="23.625" style="56" customWidth="1"/>
    <col min="1282" max="1282" width="14.875" style="56" customWidth="1"/>
    <col min="1283" max="1285" width="15.625" style="56" customWidth="1"/>
    <col min="1286" max="1286" width="10.75" style="56" customWidth="1"/>
    <col min="1287" max="1536" width="9" style="56"/>
    <col min="1537" max="1537" width="23.625" style="56" customWidth="1"/>
    <col min="1538" max="1538" width="14.875" style="56" customWidth="1"/>
    <col min="1539" max="1541" width="15.625" style="56" customWidth="1"/>
    <col min="1542" max="1542" width="10.75" style="56" customWidth="1"/>
    <col min="1543" max="1792" width="9" style="56"/>
    <col min="1793" max="1793" width="23.625" style="56" customWidth="1"/>
    <col min="1794" max="1794" width="14.875" style="56" customWidth="1"/>
    <col min="1795" max="1797" width="15.625" style="56" customWidth="1"/>
    <col min="1798" max="1798" width="10.75" style="56" customWidth="1"/>
    <col min="1799" max="2048" width="9" style="56"/>
    <col min="2049" max="2049" width="23.625" style="56" customWidth="1"/>
    <col min="2050" max="2050" width="14.875" style="56" customWidth="1"/>
    <col min="2051" max="2053" width="15.625" style="56" customWidth="1"/>
    <col min="2054" max="2054" width="10.75" style="56" customWidth="1"/>
    <col min="2055" max="2304" width="9" style="56"/>
    <col min="2305" max="2305" width="23.625" style="56" customWidth="1"/>
    <col min="2306" max="2306" width="14.875" style="56" customWidth="1"/>
    <col min="2307" max="2309" width="15.625" style="56" customWidth="1"/>
    <col min="2310" max="2310" width="10.75" style="56" customWidth="1"/>
    <col min="2311" max="2560" width="9" style="56"/>
    <col min="2561" max="2561" width="23.625" style="56" customWidth="1"/>
    <col min="2562" max="2562" width="14.875" style="56" customWidth="1"/>
    <col min="2563" max="2565" width="15.625" style="56" customWidth="1"/>
    <col min="2566" max="2566" width="10.75" style="56" customWidth="1"/>
    <col min="2567" max="2816" width="9" style="56"/>
    <col min="2817" max="2817" width="23.625" style="56" customWidth="1"/>
    <col min="2818" max="2818" width="14.875" style="56" customWidth="1"/>
    <col min="2819" max="2821" width="15.625" style="56" customWidth="1"/>
    <col min="2822" max="2822" width="10.75" style="56" customWidth="1"/>
    <col min="2823" max="3072" width="9" style="56"/>
    <col min="3073" max="3073" width="23.625" style="56" customWidth="1"/>
    <col min="3074" max="3074" width="14.875" style="56" customWidth="1"/>
    <col min="3075" max="3077" width="15.625" style="56" customWidth="1"/>
    <col min="3078" max="3078" width="10.75" style="56" customWidth="1"/>
    <col min="3079" max="3328" width="9" style="56"/>
    <col min="3329" max="3329" width="23.625" style="56" customWidth="1"/>
    <col min="3330" max="3330" width="14.875" style="56" customWidth="1"/>
    <col min="3331" max="3333" width="15.625" style="56" customWidth="1"/>
    <col min="3334" max="3334" width="10.75" style="56" customWidth="1"/>
    <col min="3335" max="3584" width="9" style="56"/>
    <col min="3585" max="3585" width="23.625" style="56" customWidth="1"/>
    <col min="3586" max="3586" width="14.875" style="56" customWidth="1"/>
    <col min="3587" max="3589" width="15.625" style="56" customWidth="1"/>
    <col min="3590" max="3590" width="10.75" style="56" customWidth="1"/>
    <col min="3591" max="3840" width="9" style="56"/>
    <col min="3841" max="3841" width="23.625" style="56" customWidth="1"/>
    <col min="3842" max="3842" width="14.875" style="56" customWidth="1"/>
    <col min="3843" max="3845" width="15.625" style="56" customWidth="1"/>
    <col min="3846" max="3846" width="10.75" style="56" customWidth="1"/>
    <col min="3847" max="4096" width="9" style="56"/>
    <col min="4097" max="4097" width="23.625" style="56" customWidth="1"/>
    <col min="4098" max="4098" width="14.875" style="56" customWidth="1"/>
    <col min="4099" max="4101" width="15.625" style="56" customWidth="1"/>
    <col min="4102" max="4102" width="10.75" style="56" customWidth="1"/>
    <col min="4103" max="4352" width="9" style="56"/>
    <col min="4353" max="4353" width="23.625" style="56" customWidth="1"/>
    <col min="4354" max="4354" width="14.875" style="56" customWidth="1"/>
    <col min="4355" max="4357" width="15.625" style="56" customWidth="1"/>
    <col min="4358" max="4358" width="10.75" style="56" customWidth="1"/>
    <col min="4359" max="4608" width="9" style="56"/>
    <col min="4609" max="4609" width="23.625" style="56" customWidth="1"/>
    <col min="4610" max="4610" width="14.875" style="56" customWidth="1"/>
    <col min="4611" max="4613" width="15.625" style="56" customWidth="1"/>
    <col min="4614" max="4614" width="10.75" style="56" customWidth="1"/>
    <col min="4615" max="4864" width="9" style="56"/>
    <col min="4865" max="4865" width="23.625" style="56" customWidth="1"/>
    <col min="4866" max="4866" width="14.875" style="56" customWidth="1"/>
    <col min="4867" max="4869" width="15.625" style="56" customWidth="1"/>
    <col min="4870" max="4870" width="10.75" style="56" customWidth="1"/>
    <col min="4871" max="5120" width="9" style="56"/>
    <col min="5121" max="5121" width="23.625" style="56" customWidth="1"/>
    <col min="5122" max="5122" width="14.875" style="56" customWidth="1"/>
    <col min="5123" max="5125" width="15.625" style="56" customWidth="1"/>
    <col min="5126" max="5126" width="10.75" style="56" customWidth="1"/>
    <col min="5127" max="5376" width="9" style="56"/>
    <col min="5377" max="5377" width="23.625" style="56" customWidth="1"/>
    <col min="5378" max="5378" width="14.875" style="56" customWidth="1"/>
    <col min="5379" max="5381" width="15.625" style="56" customWidth="1"/>
    <col min="5382" max="5382" width="10.75" style="56" customWidth="1"/>
    <col min="5383" max="5632" width="9" style="56"/>
    <col min="5633" max="5633" width="23.625" style="56" customWidth="1"/>
    <col min="5634" max="5634" width="14.875" style="56" customWidth="1"/>
    <col min="5635" max="5637" width="15.625" style="56" customWidth="1"/>
    <col min="5638" max="5638" width="10.75" style="56" customWidth="1"/>
    <col min="5639" max="5888" width="9" style="56"/>
    <col min="5889" max="5889" width="23.625" style="56" customWidth="1"/>
    <col min="5890" max="5890" width="14.875" style="56" customWidth="1"/>
    <col min="5891" max="5893" width="15.625" style="56" customWidth="1"/>
    <col min="5894" max="5894" width="10.75" style="56" customWidth="1"/>
    <col min="5895" max="6144" width="9" style="56"/>
    <col min="6145" max="6145" width="23.625" style="56" customWidth="1"/>
    <col min="6146" max="6146" width="14.875" style="56" customWidth="1"/>
    <col min="6147" max="6149" width="15.625" style="56" customWidth="1"/>
    <col min="6150" max="6150" width="10.75" style="56" customWidth="1"/>
    <col min="6151" max="6400" width="9" style="56"/>
    <col min="6401" max="6401" width="23.625" style="56" customWidth="1"/>
    <col min="6402" max="6402" width="14.875" style="56" customWidth="1"/>
    <col min="6403" max="6405" width="15.625" style="56" customWidth="1"/>
    <col min="6406" max="6406" width="10.75" style="56" customWidth="1"/>
    <col min="6407" max="6656" width="9" style="56"/>
    <col min="6657" max="6657" width="23.625" style="56" customWidth="1"/>
    <col min="6658" max="6658" width="14.875" style="56" customWidth="1"/>
    <col min="6659" max="6661" width="15.625" style="56" customWidth="1"/>
    <col min="6662" max="6662" width="10.75" style="56" customWidth="1"/>
    <col min="6663" max="6912" width="9" style="56"/>
    <col min="6913" max="6913" width="23.625" style="56" customWidth="1"/>
    <col min="6914" max="6914" width="14.875" style="56" customWidth="1"/>
    <col min="6915" max="6917" width="15.625" style="56" customWidth="1"/>
    <col min="6918" max="6918" width="10.75" style="56" customWidth="1"/>
    <col min="6919" max="7168" width="9" style="56"/>
    <col min="7169" max="7169" width="23.625" style="56" customWidth="1"/>
    <col min="7170" max="7170" width="14.875" style="56" customWidth="1"/>
    <col min="7171" max="7173" width="15.625" style="56" customWidth="1"/>
    <col min="7174" max="7174" width="10.75" style="56" customWidth="1"/>
    <col min="7175" max="7424" width="9" style="56"/>
    <col min="7425" max="7425" width="23.625" style="56" customWidth="1"/>
    <col min="7426" max="7426" width="14.875" style="56" customWidth="1"/>
    <col min="7427" max="7429" width="15.625" style="56" customWidth="1"/>
    <col min="7430" max="7430" width="10.75" style="56" customWidth="1"/>
    <col min="7431" max="7680" width="9" style="56"/>
    <col min="7681" max="7681" width="23.625" style="56" customWidth="1"/>
    <col min="7682" max="7682" width="14.875" style="56" customWidth="1"/>
    <col min="7683" max="7685" width="15.625" style="56" customWidth="1"/>
    <col min="7686" max="7686" width="10.75" style="56" customWidth="1"/>
    <col min="7687" max="7936" width="9" style="56"/>
    <col min="7937" max="7937" width="23.625" style="56" customWidth="1"/>
    <col min="7938" max="7938" width="14.875" style="56" customWidth="1"/>
    <col min="7939" max="7941" width="15.625" style="56" customWidth="1"/>
    <col min="7942" max="7942" width="10.75" style="56" customWidth="1"/>
    <col min="7943" max="8192" width="9" style="56"/>
    <col min="8193" max="8193" width="23.625" style="56" customWidth="1"/>
    <col min="8194" max="8194" width="14.875" style="56" customWidth="1"/>
    <col min="8195" max="8197" width="15.625" style="56" customWidth="1"/>
    <col min="8198" max="8198" width="10.75" style="56" customWidth="1"/>
    <col min="8199" max="8448" width="9" style="56"/>
    <col min="8449" max="8449" width="23.625" style="56" customWidth="1"/>
    <col min="8450" max="8450" width="14.875" style="56" customWidth="1"/>
    <col min="8451" max="8453" width="15.625" style="56" customWidth="1"/>
    <col min="8454" max="8454" width="10.75" style="56" customWidth="1"/>
    <col min="8455" max="8704" width="9" style="56"/>
    <col min="8705" max="8705" width="23.625" style="56" customWidth="1"/>
    <col min="8706" max="8706" width="14.875" style="56" customWidth="1"/>
    <col min="8707" max="8709" width="15.625" style="56" customWidth="1"/>
    <col min="8710" max="8710" width="10.75" style="56" customWidth="1"/>
    <col min="8711" max="8960" width="9" style="56"/>
    <col min="8961" max="8961" width="23.625" style="56" customWidth="1"/>
    <col min="8962" max="8962" width="14.875" style="56" customWidth="1"/>
    <col min="8963" max="8965" width="15.625" style="56" customWidth="1"/>
    <col min="8966" max="8966" width="10.75" style="56" customWidth="1"/>
    <col min="8967" max="9216" width="9" style="56"/>
    <col min="9217" max="9217" width="23.625" style="56" customWidth="1"/>
    <col min="9218" max="9218" width="14.875" style="56" customWidth="1"/>
    <col min="9219" max="9221" width="15.625" style="56" customWidth="1"/>
    <col min="9222" max="9222" width="10.75" style="56" customWidth="1"/>
    <col min="9223" max="9472" width="9" style="56"/>
    <col min="9473" max="9473" width="23.625" style="56" customWidth="1"/>
    <col min="9474" max="9474" width="14.875" style="56" customWidth="1"/>
    <col min="9475" max="9477" width="15.625" style="56" customWidth="1"/>
    <col min="9478" max="9478" width="10.75" style="56" customWidth="1"/>
    <col min="9479" max="9728" width="9" style="56"/>
    <col min="9729" max="9729" width="23.625" style="56" customWidth="1"/>
    <col min="9730" max="9730" width="14.875" style="56" customWidth="1"/>
    <col min="9731" max="9733" width="15.625" style="56" customWidth="1"/>
    <col min="9734" max="9734" width="10.75" style="56" customWidth="1"/>
    <col min="9735" max="9984" width="9" style="56"/>
    <col min="9985" max="9985" width="23.625" style="56" customWidth="1"/>
    <col min="9986" max="9986" width="14.875" style="56" customWidth="1"/>
    <col min="9987" max="9989" width="15.625" style="56" customWidth="1"/>
    <col min="9990" max="9990" width="10.75" style="56" customWidth="1"/>
    <col min="9991" max="10240" width="9" style="56"/>
    <col min="10241" max="10241" width="23.625" style="56" customWidth="1"/>
    <col min="10242" max="10242" width="14.875" style="56" customWidth="1"/>
    <col min="10243" max="10245" width="15.625" style="56" customWidth="1"/>
    <col min="10246" max="10246" width="10.75" style="56" customWidth="1"/>
    <col min="10247" max="10496" width="9" style="56"/>
    <col min="10497" max="10497" width="23.625" style="56" customWidth="1"/>
    <col min="10498" max="10498" width="14.875" style="56" customWidth="1"/>
    <col min="10499" max="10501" width="15.625" style="56" customWidth="1"/>
    <col min="10502" max="10502" width="10.75" style="56" customWidth="1"/>
    <col min="10503" max="10752" width="9" style="56"/>
    <col min="10753" max="10753" width="23.625" style="56" customWidth="1"/>
    <col min="10754" max="10754" width="14.875" style="56" customWidth="1"/>
    <col min="10755" max="10757" width="15.625" style="56" customWidth="1"/>
    <col min="10758" max="10758" width="10.75" style="56" customWidth="1"/>
    <col min="10759" max="11008" width="9" style="56"/>
    <col min="11009" max="11009" width="23.625" style="56" customWidth="1"/>
    <col min="11010" max="11010" width="14.875" style="56" customWidth="1"/>
    <col min="11011" max="11013" width="15.625" style="56" customWidth="1"/>
    <col min="11014" max="11014" width="10.75" style="56" customWidth="1"/>
    <col min="11015" max="11264" width="9" style="56"/>
    <col min="11265" max="11265" width="23.625" style="56" customWidth="1"/>
    <col min="11266" max="11266" width="14.875" style="56" customWidth="1"/>
    <col min="11267" max="11269" width="15.625" style="56" customWidth="1"/>
    <col min="11270" max="11270" width="10.75" style="56" customWidth="1"/>
    <col min="11271" max="11520" width="9" style="56"/>
    <col min="11521" max="11521" width="23.625" style="56" customWidth="1"/>
    <col min="11522" max="11522" width="14.875" style="56" customWidth="1"/>
    <col min="11523" max="11525" width="15.625" style="56" customWidth="1"/>
    <col min="11526" max="11526" width="10.75" style="56" customWidth="1"/>
    <col min="11527" max="11776" width="9" style="56"/>
    <col min="11777" max="11777" width="23.625" style="56" customWidth="1"/>
    <col min="11778" max="11778" width="14.875" style="56" customWidth="1"/>
    <col min="11779" max="11781" width="15.625" style="56" customWidth="1"/>
    <col min="11782" max="11782" width="10.75" style="56" customWidth="1"/>
    <col min="11783" max="12032" width="9" style="56"/>
    <col min="12033" max="12033" width="23.625" style="56" customWidth="1"/>
    <col min="12034" max="12034" width="14.875" style="56" customWidth="1"/>
    <col min="12035" max="12037" width="15.625" style="56" customWidth="1"/>
    <col min="12038" max="12038" width="10.75" style="56" customWidth="1"/>
    <col min="12039" max="12288" width="9" style="56"/>
    <col min="12289" max="12289" width="23.625" style="56" customWidth="1"/>
    <col min="12290" max="12290" width="14.875" style="56" customWidth="1"/>
    <col min="12291" max="12293" width="15.625" style="56" customWidth="1"/>
    <col min="12294" max="12294" width="10.75" style="56" customWidth="1"/>
    <col min="12295" max="12544" width="9" style="56"/>
    <col min="12545" max="12545" width="23.625" style="56" customWidth="1"/>
    <col min="12546" max="12546" width="14.875" style="56" customWidth="1"/>
    <col min="12547" max="12549" width="15.625" style="56" customWidth="1"/>
    <col min="12550" max="12550" width="10.75" style="56" customWidth="1"/>
    <col min="12551" max="12800" width="9" style="56"/>
    <col min="12801" max="12801" width="23.625" style="56" customWidth="1"/>
    <col min="12802" max="12802" width="14.875" style="56" customWidth="1"/>
    <col min="12803" max="12805" width="15.625" style="56" customWidth="1"/>
    <col min="12806" max="12806" width="10.75" style="56" customWidth="1"/>
    <col min="12807" max="13056" width="9" style="56"/>
    <col min="13057" max="13057" width="23.625" style="56" customWidth="1"/>
    <col min="13058" max="13058" width="14.875" style="56" customWidth="1"/>
    <col min="13059" max="13061" width="15.625" style="56" customWidth="1"/>
    <col min="13062" max="13062" width="10.75" style="56" customWidth="1"/>
    <col min="13063" max="13312" width="9" style="56"/>
    <col min="13313" max="13313" width="23.625" style="56" customWidth="1"/>
    <col min="13314" max="13314" width="14.875" style="56" customWidth="1"/>
    <col min="13315" max="13317" width="15.625" style="56" customWidth="1"/>
    <col min="13318" max="13318" width="10.75" style="56" customWidth="1"/>
    <col min="13319" max="13568" width="9" style="56"/>
    <col min="13569" max="13569" width="23.625" style="56" customWidth="1"/>
    <col min="13570" max="13570" width="14.875" style="56" customWidth="1"/>
    <col min="13571" max="13573" width="15.625" style="56" customWidth="1"/>
    <col min="13574" max="13574" width="10.75" style="56" customWidth="1"/>
    <col min="13575" max="13824" width="9" style="56"/>
    <col min="13825" max="13825" width="23.625" style="56" customWidth="1"/>
    <col min="13826" max="13826" width="14.875" style="56" customWidth="1"/>
    <col min="13827" max="13829" width="15.625" style="56" customWidth="1"/>
    <col min="13830" max="13830" width="10.75" style="56" customWidth="1"/>
    <col min="13831" max="14080" width="9" style="56"/>
    <col min="14081" max="14081" width="23.625" style="56" customWidth="1"/>
    <col min="14082" max="14082" width="14.875" style="56" customWidth="1"/>
    <col min="14083" max="14085" width="15.625" style="56" customWidth="1"/>
    <col min="14086" max="14086" width="10.75" style="56" customWidth="1"/>
    <col min="14087" max="14336" width="9" style="56"/>
    <col min="14337" max="14337" width="23.625" style="56" customWidth="1"/>
    <col min="14338" max="14338" width="14.875" style="56" customWidth="1"/>
    <col min="14339" max="14341" width="15.625" style="56" customWidth="1"/>
    <col min="14342" max="14342" width="10.75" style="56" customWidth="1"/>
    <col min="14343" max="14592" width="9" style="56"/>
    <col min="14593" max="14593" width="23.625" style="56" customWidth="1"/>
    <col min="14594" max="14594" width="14.875" style="56" customWidth="1"/>
    <col min="14595" max="14597" width="15.625" style="56" customWidth="1"/>
    <col min="14598" max="14598" width="10.75" style="56" customWidth="1"/>
    <col min="14599" max="14848" width="9" style="56"/>
    <col min="14849" max="14849" width="23.625" style="56" customWidth="1"/>
    <col min="14850" max="14850" width="14.875" style="56" customWidth="1"/>
    <col min="14851" max="14853" width="15.625" style="56" customWidth="1"/>
    <col min="14854" max="14854" width="10.75" style="56" customWidth="1"/>
    <col min="14855" max="15104" width="9" style="56"/>
    <col min="15105" max="15105" width="23.625" style="56" customWidth="1"/>
    <col min="15106" max="15106" width="14.875" style="56" customWidth="1"/>
    <col min="15107" max="15109" width="15.625" style="56" customWidth="1"/>
    <col min="15110" max="15110" width="10.75" style="56" customWidth="1"/>
    <col min="15111" max="15360" width="9" style="56"/>
    <col min="15361" max="15361" width="23.625" style="56" customWidth="1"/>
    <col min="15362" max="15362" width="14.875" style="56" customWidth="1"/>
    <col min="15363" max="15365" width="15.625" style="56" customWidth="1"/>
    <col min="15366" max="15366" width="10.75" style="56" customWidth="1"/>
    <col min="15367" max="15616" width="9" style="56"/>
    <col min="15617" max="15617" width="23.625" style="56" customWidth="1"/>
    <col min="15618" max="15618" width="14.875" style="56" customWidth="1"/>
    <col min="15619" max="15621" width="15.625" style="56" customWidth="1"/>
    <col min="15622" max="15622" width="10.75" style="56" customWidth="1"/>
    <col min="15623" max="15872" width="9" style="56"/>
    <col min="15873" max="15873" width="23.625" style="56" customWidth="1"/>
    <col min="15874" max="15874" width="14.875" style="56" customWidth="1"/>
    <col min="15875" max="15877" width="15.625" style="56" customWidth="1"/>
    <col min="15878" max="15878" width="10.75" style="56" customWidth="1"/>
    <col min="15879" max="16128" width="9" style="56"/>
    <col min="16129" max="16129" width="23.625" style="56" customWidth="1"/>
    <col min="16130" max="16130" width="14.875" style="56" customWidth="1"/>
    <col min="16131" max="16133" width="15.625" style="56" customWidth="1"/>
    <col min="16134" max="16134" width="10.75" style="56" customWidth="1"/>
    <col min="16135" max="16384" width="9" style="56"/>
  </cols>
  <sheetData>
    <row r="1" spans="1:8" s="21" customFormat="1" ht="21" customHeight="1">
      <c r="A1" s="82" t="s">
        <v>69</v>
      </c>
      <c r="B1" s="82"/>
      <c r="C1" s="82"/>
      <c r="D1" s="82"/>
      <c r="E1" s="82"/>
      <c r="H1" s="22"/>
    </row>
    <row r="2" spans="1:8" s="21" customFormat="1" ht="28.9" customHeight="1">
      <c r="A2" s="83" t="s">
        <v>70</v>
      </c>
      <c r="B2" s="83"/>
      <c r="C2" s="83"/>
      <c r="D2" s="83"/>
      <c r="E2" s="83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71</v>
      </c>
      <c r="B4" s="25" t="s">
        <v>72</v>
      </c>
      <c r="C4" s="26" t="s">
        <v>73</v>
      </c>
      <c r="D4" s="26" t="s">
        <v>74</v>
      </c>
      <c r="E4" s="27" t="s">
        <v>75</v>
      </c>
      <c r="H4" s="29"/>
    </row>
    <row r="5" spans="1:8" s="34" customFormat="1" ht="39.950000000000003" customHeight="1">
      <c r="A5" s="30" t="s">
        <v>76</v>
      </c>
      <c r="B5" s="31">
        <f>B6+SUM(B14:B20)</f>
        <v>4060846000</v>
      </c>
      <c r="C5" s="31">
        <f>C6+SUM(C14:C20)</f>
        <v>463387067</v>
      </c>
      <c r="D5" s="31">
        <f>D6+SUM(D14:D20)</f>
        <v>463387067</v>
      </c>
      <c r="E5" s="32">
        <f t="shared" ref="E5:E20" si="0">D5/B5*100</f>
        <v>11.411096776386003</v>
      </c>
      <c r="F5" s="33"/>
    </row>
    <row r="6" spans="1:8" s="34" customFormat="1" ht="39.950000000000003" customHeight="1">
      <c r="A6" s="35" t="s">
        <v>77</v>
      </c>
      <c r="B6" s="36">
        <f>SUM(B7:B13)</f>
        <v>628580000</v>
      </c>
      <c r="C6" s="36">
        <f>SUM(C7:C13)</f>
        <v>162687837</v>
      </c>
      <c r="D6" s="36">
        <f>SUM(D7:D13)</f>
        <v>162687837</v>
      </c>
      <c r="E6" s="37">
        <f t="shared" si="0"/>
        <v>25.881802952687011</v>
      </c>
      <c r="F6" s="33"/>
    </row>
    <row r="7" spans="1:8" s="34" customFormat="1" ht="39.950000000000003" customHeight="1">
      <c r="A7" s="38" t="s">
        <v>78</v>
      </c>
      <c r="B7" s="39">
        <v>71679000</v>
      </c>
      <c r="C7" s="40">
        <v>0</v>
      </c>
      <c r="D7" s="40">
        <v>0</v>
      </c>
      <c r="E7" s="37">
        <f t="shared" si="0"/>
        <v>0</v>
      </c>
      <c r="F7" s="33"/>
    </row>
    <row r="8" spans="1:8" s="34" customFormat="1" ht="39.950000000000003" customHeight="1">
      <c r="A8" s="38" t="s">
        <v>79</v>
      </c>
      <c r="B8" s="39">
        <v>535901000</v>
      </c>
      <c r="C8" s="41">
        <v>162687837</v>
      </c>
      <c r="D8" s="40">
        <v>162687837</v>
      </c>
      <c r="E8" s="37">
        <f t="shared" si="0"/>
        <v>30.357815529360831</v>
      </c>
      <c r="F8" s="33"/>
    </row>
    <row r="9" spans="1:8" s="34" customFormat="1" ht="39.950000000000003" customHeight="1">
      <c r="A9" s="42" t="s">
        <v>80</v>
      </c>
      <c r="B9" s="39">
        <v>2500000</v>
      </c>
      <c r="C9" s="40">
        <v>0</v>
      </c>
      <c r="D9" s="40">
        <v>0</v>
      </c>
      <c r="E9" s="37">
        <f t="shared" si="0"/>
        <v>0</v>
      </c>
      <c r="F9" s="33"/>
    </row>
    <row r="10" spans="1:8" s="34" customFormat="1" ht="39.950000000000003" customHeight="1">
      <c r="A10" s="42" t="s">
        <v>81</v>
      </c>
      <c r="B10" s="39">
        <v>4800000</v>
      </c>
      <c r="C10" s="40">
        <v>0</v>
      </c>
      <c r="D10" s="40">
        <v>0</v>
      </c>
      <c r="E10" s="37">
        <f t="shared" si="0"/>
        <v>0</v>
      </c>
      <c r="F10" s="33"/>
    </row>
    <row r="11" spans="1:8" s="34" customFormat="1" ht="39.950000000000003" customHeight="1">
      <c r="A11" s="43" t="s">
        <v>82</v>
      </c>
      <c r="B11" s="39">
        <v>3200000</v>
      </c>
      <c r="C11" s="40">
        <v>0</v>
      </c>
      <c r="D11" s="40">
        <v>0</v>
      </c>
      <c r="E11" s="37">
        <f t="shared" si="0"/>
        <v>0</v>
      </c>
      <c r="F11" s="33"/>
    </row>
    <row r="12" spans="1:8" s="34" customFormat="1" ht="39.950000000000003" customHeight="1">
      <c r="A12" s="43" t="s">
        <v>83</v>
      </c>
      <c r="B12" s="39">
        <v>9000000</v>
      </c>
      <c r="C12" s="40">
        <v>0</v>
      </c>
      <c r="D12" s="40">
        <v>0</v>
      </c>
      <c r="E12" s="37">
        <f t="shared" si="0"/>
        <v>0</v>
      </c>
      <c r="F12" s="33"/>
    </row>
    <row r="13" spans="1:8" s="34" customFormat="1" ht="39.950000000000003" customHeight="1">
      <c r="A13" s="43" t="s">
        <v>84</v>
      </c>
      <c r="B13" s="39">
        <v>1500000</v>
      </c>
      <c r="C13" s="40">
        <v>0</v>
      </c>
      <c r="D13" s="40">
        <v>0</v>
      </c>
      <c r="E13" s="37">
        <f t="shared" si="0"/>
        <v>0</v>
      </c>
      <c r="F13" s="33"/>
    </row>
    <row r="14" spans="1:8" s="34" customFormat="1" ht="39.950000000000003" customHeight="1">
      <c r="A14" s="35" t="s">
        <v>85</v>
      </c>
      <c r="B14" s="39">
        <v>5060000</v>
      </c>
      <c r="C14" s="44">
        <v>52620</v>
      </c>
      <c r="D14" s="40">
        <v>52620</v>
      </c>
      <c r="E14" s="37">
        <f t="shared" si="0"/>
        <v>1.0399209486166008</v>
      </c>
      <c r="F14" s="33"/>
    </row>
    <row r="15" spans="1:8" s="34" customFormat="1" ht="39.950000000000003" customHeight="1">
      <c r="A15" s="35" t="s">
        <v>86</v>
      </c>
      <c r="B15" s="39">
        <v>31655000</v>
      </c>
      <c r="C15" s="40">
        <v>1171857</v>
      </c>
      <c r="D15" s="40">
        <v>1171857</v>
      </c>
      <c r="E15" s="37">
        <f t="shared" si="0"/>
        <v>3.7019649344495345</v>
      </c>
      <c r="F15" s="33"/>
    </row>
    <row r="16" spans="1:8" s="34" customFormat="1" ht="39.950000000000003" customHeight="1">
      <c r="A16" s="35" t="s">
        <v>87</v>
      </c>
      <c r="B16" s="39">
        <f>10985000</f>
        <v>10985000</v>
      </c>
      <c r="C16" s="36">
        <f>416982</f>
        <v>416982</v>
      </c>
      <c r="D16" s="36">
        <f>416982</f>
        <v>416982</v>
      </c>
      <c r="E16" s="37">
        <f t="shared" si="0"/>
        <v>3.7959217114246697</v>
      </c>
      <c r="F16" s="33"/>
    </row>
    <row r="17" spans="1:12" s="34" customFormat="1" ht="39.950000000000003" customHeight="1">
      <c r="A17" s="35" t="s">
        <v>88</v>
      </c>
      <c r="B17" s="39">
        <v>6003000</v>
      </c>
      <c r="C17" s="44" t="s">
        <v>89</v>
      </c>
      <c r="D17" s="40">
        <v>0</v>
      </c>
      <c r="E17" s="37">
        <f t="shared" si="0"/>
        <v>0</v>
      </c>
      <c r="F17" s="33"/>
    </row>
    <row r="18" spans="1:12" s="34" customFormat="1" ht="39.950000000000003" customHeight="1">
      <c r="A18" s="35" t="s">
        <v>90</v>
      </c>
      <c r="B18" s="39">
        <v>3194075000</v>
      </c>
      <c r="C18" s="36">
        <v>298782463</v>
      </c>
      <c r="D18" s="36">
        <v>298782463</v>
      </c>
      <c r="E18" s="37">
        <f t="shared" si="0"/>
        <v>9.3542719879777394</v>
      </c>
      <c r="F18" s="33"/>
    </row>
    <row r="19" spans="1:12" s="34" customFormat="1" ht="39.950000000000003" customHeight="1">
      <c r="A19" s="35" t="s">
        <v>91</v>
      </c>
      <c r="B19" s="39">
        <v>180001000</v>
      </c>
      <c r="C19" s="40">
        <v>0</v>
      </c>
      <c r="D19" s="40">
        <v>0</v>
      </c>
      <c r="E19" s="37">
        <f t="shared" si="0"/>
        <v>0</v>
      </c>
      <c r="F19" s="33"/>
    </row>
    <row r="20" spans="1:12" s="34" customFormat="1" ht="39.950000000000003" customHeight="1">
      <c r="A20" s="45" t="s">
        <v>92</v>
      </c>
      <c r="B20" s="46">
        <v>4487000</v>
      </c>
      <c r="C20" s="47">
        <v>275308</v>
      </c>
      <c r="D20" s="47">
        <v>275308</v>
      </c>
      <c r="E20" s="48">
        <f t="shared" si="0"/>
        <v>6.1356808558056608</v>
      </c>
      <c r="F20" s="33"/>
    </row>
    <row r="21" spans="1:12" s="52" customFormat="1" ht="21" customHeight="1">
      <c r="A21" s="49" t="s">
        <v>93</v>
      </c>
      <c r="B21" s="50"/>
      <c r="C21" s="50"/>
      <c r="D21" s="50"/>
      <c r="E21" s="50"/>
      <c r="F21" s="51"/>
      <c r="G21" s="51"/>
      <c r="H21" s="51"/>
      <c r="I21" s="51"/>
      <c r="L21" s="53"/>
    </row>
    <row r="22" spans="1:12" s="34" customFormat="1" ht="15" customHeight="1">
      <c r="B22" s="54"/>
      <c r="C22" s="54"/>
      <c r="D22" s="54"/>
      <c r="E22" s="55"/>
      <c r="F22" s="33"/>
    </row>
    <row r="23" spans="1:12" s="34" customFormat="1" ht="15" customHeight="1">
      <c r="B23" s="54"/>
      <c r="C23" s="54"/>
      <c r="D23" s="54"/>
      <c r="E23" s="55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12" activePane="bottomRight" state="frozen"/>
      <selection activeCell="F11" sqref="F11"/>
      <selection pane="topRight" activeCell="F11" sqref="F11"/>
      <selection pane="bottomLeft" activeCell="F11" sqref="F11"/>
      <selection pane="bottomRight" activeCell="D21" sqref="D21"/>
    </sheetView>
  </sheetViews>
  <sheetFormatPr defaultRowHeight="27.95" customHeight="1"/>
  <cols>
    <col min="1" max="1" width="23.625" style="56" customWidth="1"/>
    <col min="2" max="2" width="14.875" style="57" customWidth="1"/>
    <col min="3" max="4" width="15.625" style="57" customWidth="1"/>
    <col min="5" max="5" width="15.625" style="58" customWidth="1"/>
    <col min="6" max="6" width="10.75" style="59" customWidth="1"/>
    <col min="7" max="256" width="9" style="56"/>
    <col min="257" max="257" width="23.625" style="56" customWidth="1"/>
    <col min="258" max="258" width="14.875" style="56" customWidth="1"/>
    <col min="259" max="261" width="15.625" style="56" customWidth="1"/>
    <col min="262" max="262" width="10.75" style="56" customWidth="1"/>
    <col min="263" max="512" width="9" style="56"/>
    <col min="513" max="513" width="23.625" style="56" customWidth="1"/>
    <col min="514" max="514" width="14.875" style="56" customWidth="1"/>
    <col min="515" max="517" width="15.625" style="56" customWidth="1"/>
    <col min="518" max="518" width="10.75" style="56" customWidth="1"/>
    <col min="519" max="768" width="9" style="56"/>
    <col min="769" max="769" width="23.625" style="56" customWidth="1"/>
    <col min="770" max="770" width="14.875" style="56" customWidth="1"/>
    <col min="771" max="773" width="15.625" style="56" customWidth="1"/>
    <col min="774" max="774" width="10.75" style="56" customWidth="1"/>
    <col min="775" max="1024" width="9" style="56"/>
    <col min="1025" max="1025" width="23.625" style="56" customWidth="1"/>
    <col min="1026" max="1026" width="14.875" style="56" customWidth="1"/>
    <col min="1027" max="1029" width="15.625" style="56" customWidth="1"/>
    <col min="1030" max="1030" width="10.75" style="56" customWidth="1"/>
    <col min="1031" max="1280" width="9" style="56"/>
    <col min="1281" max="1281" width="23.625" style="56" customWidth="1"/>
    <col min="1282" max="1282" width="14.875" style="56" customWidth="1"/>
    <col min="1283" max="1285" width="15.625" style="56" customWidth="1"/>
    <col min="1286" max="1286" width="10.75" style="56" customWidth="1"/>
    <col min="1287" max="1536" width="9" style="56"/>
    <col min="1537" max="1537" width="23.625" style="56" customWidth="1"/>
    <col min="1538" max="1538" width="14.875" style="56" customWidth="1"/>
    <col min="1539" max="1541" width="15.625" style="56" customWidth="1"/>
    <col min="1542" max="1542" width="10.75" style="56" customWidth="1"/>
    <col min="1543" max="1792" width="9" style="56"/>
    <col min="1793" max="1793" width="23.625" style="56" customWidth="1"/>
    <col min="1794" max="1794" width="14.875" style="56" customWidth="1"/>
    <col min="1795" max="1797" width="15.625" style="56" customWidth="1"/>
    <col min="1798" max="1798" width="10.75" style="56" customWidth="1"/>
    <col min="1799" max="2048" width="9" style="56"/>
    <col min="2049" max="2049" width="23.625" style="56" customWidth="1"/>
    <col min="2050" max="2050" width="14.875" style="56" customWidth="1"/>
    <col min="2051" max="2053" width="15.625" style="56" customWidth="1"/>
    <col min="2054" max="2054" width="10.75" style="56" customWidth="1"/>
    <col min="2055" max="2304" width="9" style="56"/>
    <col min="2305" max="2305" width="23.625" style="56" customWidth="1"/>
    <col min="2306" max="2306" width="14.875" style="56" customWidth="1"/>
    <col min="2307" max="2309" width="15.625" style="56" customWidth="1"/>
    <col min="2310" max="2310" width="10.75" style="56" customWidth="1"/>
    <col min="2311" max="2560" width="9" style="56"/>
    <col min="2561" max="2561" width="23.625" style="56" customWidth="1"/>
    <col min="2562" max="2562" width="14.875" style="56" customWidth="1"/>
    <col min="2563" max="2565" width="15.625" style="56" customWidth="1"/>
    <col min="2566" max="2566" width="10.75" style="56" customWidth="1"/>
    <col min="2567" max="2816" width="9" style="56"/>
    <col min="2817" max="2817" width="23.625" style="56" customWidth="1"/>
    <col min="2818" max="2818" width="14.875" style="56" customWidth="1"/>
    <col min="2819" max="2821" width="15.625" style="56" customWidth="1"/>
    <col min="2822" max="2822" width="10.75" style="56" customWidth="1"/>
    <col min="2823" max="3072" width="9" style="56"/>
    <col min="3073" max="3073" width="23.625" style="56" customWidth="1"/>
    <col min="3074" max="3074" width="14.875" style="56" customWidth="1"/>
    <col min="3075" max="3077" width="15.625" style="56" customWidth="1"/>
    <col min="3078" max="3078" width="10.75" style="56" customWidth="1"/>
    <col min="3079" max="3328" width="9" style="56"/>
    <col min="3329" max="3329" width="23.625" style="56" customWidth="1"/>
    <col min="3330" max="3330" width="14.875" style="56" customWidth="1"/>
    <col min="3331" max="3333" width="15.625" style="56" customWidth="1"/>
    <col min="3334" max="3334" width="10.75" style="56" customWidth="1"/>
    <col min="3335" max="3584" width="9" style="56"/>
    <col min="3585" max="3585" width="23.625" style="56" customWidth="1"/>
    <col min="3586" max="3586" width="14.875" style="56" customWidth="1"/>
    <col min="3587" max="3589" width="15.625" style="56" customWidth="1"/>
    <col min="3590" max="3590" width="10.75" style="56" customWidth="1"/>
    <col min="3591" max="3840" width="9" style="56"/>
    <col min="3841" max="3841" width="23.625" style="56" customWidth="1"/>
    <col min="3842" max="3842" width="14.875" style="56" customWidth="1"/>
    <col min="3843" max="3845" width="15.625" style="56" customWidth="1"/>
    <col min="3846" max="3846" width="10.75" style="56" customWidth="1"/>
    <col min="3847" max="4096" width="9" style="56"/>
    <col min="4097" max="4097" width="23.625" style="56" customWidth="1"/>
    <col min="4098" max="4098" width="14.875" style="56" customWidth="1"/>
    <col min="4099" max="4101" width="15.625" style="56" customWidth="1"/>
    <col min="4102" max="4102" width="10.75" style="56" customWidth="1"/>
    <col min="4103" max="4352" width="9" style="56"/>
    <col min="4353" max="4353" width="23.625" style="56" customWidth="1"/>
    <col min="4354" max="4354" width="14.875" style="56" customWidth="1"/>
    <col min="4355" max="4357" width="15.625" style="56" customWidth="1"/>
    <col min="4358" max="4358" width="10.75" style="56" customWidth="1"/>
    <col min="4359" max="4608" width="9" style="56"/>
    <col min="4609" max="4609" width="23.625" style="56" customWidth="1"/>
    <col min="4610" max="4610" width="14.875" style="56" customWidth="1"/>
    <col min="4611" max="4613" width="15.625" style="56" customWidth="1"/>
    <col min="4614" max="4614" width="10.75" style="56" customWidth="1"/>
    <col min="4615" max="4864" width="9" style="56"/>
    <col min="4865" max="4865" width="23.625" style="56" customWidth="1"/>
    <col min="4866" max="4866" width="14.875" style="56" customWidth="1"/>
    <col min="4867" max="4869" width="15.625" style="56" customWidth="1"/>
    <col min="4870" max="4870" width="10.75" style="56" customWidth="1"/>
    <col min="4871" max="5120" width="9" style="56"/>
    <col min="5121" max="5121" width="23.625" style="56" customWidth="1"/>
    <col min="5122" max="5122" width="14.875" style="56" customWidth="1"/>
    <col min="5123" max="5125" width="15.625" style="56" customWidth="1"/>
    <col min="5126" max="5126" width="10.75" style="56" customWidth="1"/>
    <col min="5127" max="5376" width="9" style="56"/>
    <col min="5377" max="5377" width="23.625" style="56" customWidth="1"/>
    <col min="5378" max="5378" width="14.875" style="56" customWidth="1"/>
    <col min="5379" max="5381" width="15.625" style="56" customWidth="1"/>
    <col min="5382" max="5382" width="10.75" style="56" customWidth="1"/>
    <col min="5383" max="5632" width="9" style="56"/>
    <col min="5633" max="5633" width="23.625" style="56" customWidth="1"/>
    <col min="5634" max="5634" width="14.875" style="56" customWidth="1"/>
    <col min="5635" max="5637" width="15.625" style="56" customWidth="1"/>
    <col min="5638" max="5638" width="10.75" style="56" customWidth="1"/>
    <col min="5639" max="5888" width="9" style="56"/>
    <col min="5889" max="5889" width="23.625" style="56" customWidth="1"/>
    <col min="5890" max="5890" width="14.875" style="56" customWidth="1"/>
    <col min="5891" max="5893" width="15.625" style="56" customWidth="1"/>
    <col min="5894" max="5894" width="10.75" style="56" customWidth="1"/>
    <col min="5895" max="6144" width="9" style="56"/>
    <col min="6145" max="6145" width="23.625" style="56" customWidth="1"/>
    <col min="6146" max="6146" width="14.875" style="56" customWidth="1"/>
    <col min="6147" max="6149" width="15.625" style="56" customWidth="1"/>
    <col min="6150" max="6150" width="10.75" style="56" customWidth="1"/>
    <col min="6151" max="6400" width="9" style="56"/>
    <col min="6401" max="6401" width="23.625" style="56" customWidth="1"/>
    <col min="6402" max="6402" width="14.875" style="56" customWidth="1"/>
    <col min="6403" max="6405" width="15.625" style="56" customWidth="1"/>
    <col min="6406" max="6406" width="10.75" style="56" customWidth="1"/>
    <col min="6407" max="6656" width="9" style="56"/>
    <col min="6657" max="6657" width="23.625" style="56" customWidth="1"/>
    <col min="6658" max="6658" width="14.875" style="56" customWidth="1"/>
    <col min="6659" max="6661" width="15.625" style="56" customWidth="1"/>
    <col min="6662" max="6662" width="10.75" style="56" customWidth="1"/>
    <col min="6663" max="6912" width="9" style="56"/>
    <col min="6913" max="6913" width="23.625" style="56" customWidth="1"/>
    <col min="6914" max="6914" width="14.875" style="56" customWidth="1"/>
    <col min="6915" max="6917" width="15.625" style="56" customWidth="1"/>
    <col min="6918" max="6918" width="10.75" style="56" customWidth="1"/>
    <col min="6919" max="7168" width="9" style="56"/>
    <col min="7169" max="7169" width="23.625" style="56" customWidth="1"/>
    <col min="7170" max="7170" width="14.875" style="56" customWidth="1"/>
    <col min="7171" max="7173" width="15.625" style="56" customWidth="1"/>
    <col min="7174" max="7174" width="10.75" style="56" customWidth="1"/>
    <col min="7175" max="7424" width="9" style="56"/>
    <col min="7425" max="7425" width="23.625" style="56" customWidth="1"/>
    <col min="7426" max="7426" width="14.875" style="56" customWidth="1"/>
    <col min="7427" max="7429" width="15.625" style="56" customWidth="1"/>
    <col min="7430" max="7430" width="10.75" style="56" customWidth="1"/>
    <col min="7431" max="7680" width="9" style="56"/>
    <col min="7681" max="7681" width="23.625" style="56" customWidth="1"/>
    <col min="7682" max="7682" width="14.875" style="56" customWidth="1"/>
    <col min="7683" max="7685" width="15.625" style="56" customWidth="1"/>
    <col min="7686" max="7686" width="10.75" style="56" customWidth="1"/>
    <col min="7687" max="7936" width="9" style="56"/>
    <col min="7937" max="7937" width="23.625" style="56" customWidth="1"/>
    <col min="7938" max="7938" width="14.875" style="56" customWidth="1"/>
    <col min="7939" max="7941" width="15.625" style="56" customWidth="1"/>
    <col min="7942" max="7942" width="10.75" style="56" customWidth="1"/>
    <col min="7943" max="8192" width="9" style="56"/>
    <col min="8193" max="8193" width="23.625" style="56" customWidth="1"/>
    <col min="8194" max="8194" width="14.875" style="56" customWidth="1"/>
    <col min="8195" max="8197" width="15.625" style="56" customWidth="1"/>
    <col min="8198" max="8198" width="10.75" style="56" customWidth="1"/>
    <col min="8199" max="8448" width="9" style="56"/>
    <col min="8449" max="8449" width="23.625" style="56" customWidth="1"/>
    <col min="8450" max="8450" width="14.875" style="56" customWidth="1"/>
    <col min="8451" max="8453" width="15.625" style="56" customWidth="1"/>
    <col min="8454" max="8454" width="10.75" style="56" customWidth="1"/>
    <col min="8455" max="8704" width="9" style="56"/>
    <col min="8705" max="8705" width="23.625" style="56" customWidth="1"/>
    <col min="8706" max="8706" width="14.875" style="56" customWidth="1"/>
    <col min="8707" max="8709" width="15.625" style="56" customWidth="1"/>
    <col min="8710" max="8710" width="10.75" style="56" customWidth="1"/>
    <col min="8711" max="8960" width="9" style="56"/>
    <col min="8961" max="8961" width="23.625" style="56" customWidth="1"/>
    <col min="8962" max="8962" width="14.875" style="56" customWidth="1"/>
    <col min="8963" max="8965" width="15.625" style="56" customWidth="1"/>
    <col min="8966" max="8966" width="10.75" style="56" customWidth="1"/>
    <col min="8967" max="9216" width="9" style="56"/>
    <col min="9217" max="9217" width="23.625" style="56" customWidth="1"/>
    <col min="9218" max="9218" width="14.875" style="56" customWidth="1"/>
    <col min="9219" max="9221" width="15.625" style="56" customWidth="1"/>
    <col min="9222" max="9222" width="10.75" style="56" customWidth="1"/>
    <col min="9223" max="9472" width="9" style="56"/>
    <col min="9473" max="9473" width="23.625" style="56" customWidth="1"/>
    <col min="9474" max="9474" width="14.875" style="56" customWidth="1"/>
    <col min="9475" max="9477" width="15.625" style="56" customWidth="1"/>
    <col min="9478" max="9478" width="10.75" style="56" customWidth="1"/>
    <col min="9479" max="9728" width="9" style="56"/>
    <col min="9729" max="9729" width="23.625" style="56" customWidth="1"/>
    <col min="9730" max="9730" width="14.875" style="56" customWidth="1"/>
    <col min="9731" max="9733" width="15.625" style="56" customWidth="1"/>
    <col min="9734" max="9734" width="10.75" style="56" customWidth="1"/>
    <col min="9735" max="9984" width="9" style="56"/>
    <col min="9985" max="9985" width="23.625" style="56" customWidth="1"/>
    <col min="9986" max="9986" width="14.875" style="56" customWidth="1"/>
    <col min="9987" max="9989" width="15.625" style="56" customWidth="1"/>
    <col min="9990" max="9990" width="10.75" style="56" customWidth="1"/>
    <col min="9991" max="10240" width="9" style="56"/>
    <col min="10241" max="10241" width="23.625" style="56" customWidth="1"/>
    <col min="10242" max="10242" width="14.875" style="56" customWidth="1"/>
    <col min="10243" max="10245" width="15.625" style="56" customWidth="1"/>
    <col min="10246" max="10246" width="10.75" style="56" customWidth="1"/>
    <col min="10247" max="10496" width="9" style="56"/>
    <col min="10497" max="10497" width="23.625" style="56" customWidth="1"/>
    <col min="10498" max="10498" width="14.875" style="56" customWidth="1"/>
    <col min="10499" max="10501" width="15.625" style="56" customWidth="1"/>
    <col min="10502" max="10502" width="10.75" style="56" customWidth="1"/>
    <col min="10503" max="10752" width="9" style="56"/>
    <col min="10753" max="10753" width="23.625" style="56" customWidth="1"/>
    <col min="10754" max="10754" width="14.875" style="56" customWidth="1"/>
    <col min="10755" max="10757" width="15.625" style="56" customWidth="1"/>
    <col min="10758" max="10758" width="10.75" style="56" customWidth="1"/>
    <col min="10759" max="11008" width="9" style="56"/>
    <col min="11009" max="11009" width="23.625" style="56" customWidth="1"/>
    <col min="11010" max="11010" width="14.875" style="56" customWidth="1"/>
    <col min="11011" max="11013" width="15.625" style="56" customWidth="1"/>
    <col min="11014" max="11014" width="10.75" style="56" customWidth="1"/>
    <col min="11015" max="11264" width="9" style="56"/>
    <col min="11265" max="11265" width="23.625" style="56" customWidth="1"/>
    <col min="11266" max="11266" width="14.875" style="56" customWidth="1"/>
    <col min="11267" max="11269" width="15.625" style="56" customWidth="1"/>
    <col min="11270" max="11270" width="10.75" style="56" customWidth="1"/>
    <col min="11271" max="11520" width="9" style="56"/>
    <col min="11521" max="11521" width="23.625" style="56" customWidth="1"/>
    <col min="11522" max="11522" width="14.875" style="56" customWidth="1"/>
    <col min="11523" max="11525" width="15.625" style="56" customWidth="1"/>
    <col min="11526" max="11526" width="10.75" style="56" customWidth="1"/>
    <col min="11527" max="11776" width="9" style="56"/>
    <col min="11777" max="11777" width="23.625" style="56" customWidth="1"/>
    <col min="11778" max="11778" width="14.875" style="56" customWidth="1"/>
    <col min="11779" max="11781" width="15.625" style="56" customWidth="1"/>
    <col min="11782" max="11782" width="10.75" style="56" customWidth="1"/>
    <col min="11783" max="12032" width="9" style="56"/>
    <col min="12033" max="12033" width="23.625" style="56" customWidth="1"/>
    <col min="12034" max="12034" width="14.875" style="56" customWidth="1"/>
    <col min="12035" max="12037" width="15.625" style="56" customWidth="1"/>
    <col min="12038" max="12038" width="10.75" style="56" customWidth="1"/>
    <col min="12039" max="12288" width="9" style="56"/>
    <col min="12289" max="12289" width="23.625" style="56" customWidth="1"/>
    <col min="12290" max="12290" width="14.875" style="56" customWidth="1"/>
    <col min="12291" max="12293" width="15.625" style="56" customWidth="1"/>
    <col min="12294" max="12294" width="10.75" style="56" customWidth="1"/>
    <col min="12295" max="12544" width="9" style="56"/>
    <col min="12545" max="12545" width="23.625" style="56" customWidth="1"/>
    <col min="12546" max="12546" width="14.875" style="56" customWidth="1"/>
    <col min="12547" max="12549" width="15.625" style="56" customWidth="1"/>
    <col min="12550" max="12550" width="10.75" style="56" customWidth="1"/>
    <col min="12551" max="12800" width="9" style="56"/>
    <col min="12801" max="12801" width="23.625" style="56" customWidth="1"/>
    <col min="12802" max="12802" width="14.875" style="56" customWidth="1"/>
    <col min="12803" max="12805" width="15.625" style="56" customWidth="1"/>
    <col min="12806" max="12806" width="10.75" style="56" customWidth="1"/>
    <col min="12807" max="13056" width="9" style="56"/>
    <col min="13057" max="13057" width="23.625" style="56" customWidth="1"/>
    <col min="13058" max="13058" width="14.875" style="56" customWidth="1"/>
    <col min="13059" max="13061" width="15.625" style="56" customWidth="1"/>
    <col min="13062" max="13062" width="10.75" style="56" customWidth="1"/>
    <col min="13063" max="13312" width="9" style="56"/>
    <col min="13313" max="13313" width="23.625" style="56" customWidth="1"/>
    <col min="13314" max="13314" width="14.875" style="56" customWidth="1"/>
    <col min="13315" max="13317" width="15.625" style="56" customWidth="1"/>
    <col min="13318" max="13318" width="10.75" style="56" customWidth="1"/>
    <col min="13319" max="13568" width="9" style="56"/>
    <col min="13569" max="13569" width="23.625" style="56" customWidth="1"/>
    <col min="13570" max="13570" width="14.875" style="56" customWidth="1"/>
    <col min="13571" max="13573" width="15.625" style="56" customWidth="1"/>
    <col min="13574" max="13574" width="10.75" style="56" customWidth="1"/>
    <col min="13575" max="13824" width="9" style="56"/>
    <col min="13825" max="13825" width="23.625" style="56" customWidth="1"/>
    <col min="13826" max="13826" width="14.875" style="56" customWidth="1"/>
    <col min="13827" max="13829" width="15.625" style="56" customWidth="1"/>
    <col min="13830" max="13830" width="10.75" style="56" customWidth="1"/>
    <col min="13831" max="14080" width="9" style="56"/>
    <col min="14081" max="14081" width="23.625" style="56" customWidth="1"/>
    <col min="14082" max="14082" width="14.875" style="56" customWidth="1"/>
    <col min="14083" max="14085" width="15.625" style="56" customWidth="1"/>
    <col min="14086" max="14086" width="10.75" style="56" customWidth="1"/>
    <col min="14087" max="14336" width="9" style="56"/>
    <col min="14337" max="14337" width="23.625" style="56" customWidth="1"/>
    <col min="14338" max="14338" width="14.875" style="56" customWidth="1"/>
    <col min="14339" max="14341" width="15.625" style="56" customWidth="1"/>
    <col min="14342" max="14342" width="10.75" style="56" customWidth="1"/>
    <col min="14343" max="14592" width="9" style="56"/>
    <col min="14593" max="14593" width="23.625" style="56" customWidth="1"/>
    <col min="14594" max="14594" width="14.875" style="56" customWidth="1"/>
    <col min="14595" max="14597" width="15.625" style="56" customWidth="1"/>
    <col min="14598" max="14598" width="10.75" style="56" customWidth="1"/>
    <col min="14599" max="14848" width="9" style="56"/>
    <col min="14849" max="14849" width="23.625" style="56" customWidth="1"/>
    <col min="14850" max="14850" width="14.875" style="56" customWidth="1"/>
    <col min="14851" max="14853" width="15.625" style="56" customWidth="1"/>
    <col min="14854" max="14854" width="10.75" style="56" customWidth="1"/>
    <col min="14855" max="15104" width="9" style="56"/>
    <col min="15105" max="15105" width="23.625" style="56" customWidth="1"/>
    <col min="15106" max="15106" width="14.875" style="56" customWidth="1"/>
    <col min="15107" max="15109" width="15.625" style="56" customWidth="1"/>
    <col min="15110" max="15110" width="10.75" style="56" customWidth="1"/>
    <col min="15111" max="15360" width="9" style="56"/>
    <col min="15361" max="15361" width="23.625" style="56" customWidth="1"/>
    <col min="15362" max="15362" width="14.875" style="56" customWidth="1"/>
    <col min="15363" max="15365" width="15.625" style="56" customWidth="1"/>
    <col min="15366" max="15366" width="10.75" style="56" customWidth="1"/>
    <col min="15367" max="15616" width="9" style="56"/>
    <col min="15617" max="15617" width="23.625" style="56" customWidth="1"/>
    <col min="15618" max="15618" width="14.875" style="56" customWidth="1"/>
    <col min="15619" max="15621" width="15.625" style="56" customWidth="1"/>
    <col min="15622" max="15622" width="10.75" style="56" customWidth="1"/>
    <col min="15623" max="15872" width="9" style="56"/>
    <col min="15873" max="15873" width="23.625" style="56" customWidth="1"/>
    <col min="15874" max="15874" width="14.875" style="56" customWidth="1"/>
    <col min="15875" max="15877" width="15.625" style="56" customWidth="1"/>
    <col min="15878" max="15878" width="10.75" style="56" customWidth="1"/>
    <col min="15879" max="16128" width="9" style="56"/>
    <col min="16129" max="16129" width="23.625" style="56" customWidth="1"/>
    <col min="16130" max="16130" width="14.875" style="56" customWidth="1"/>
    <col min="16131" max="16133" width="15.625" style="56" customWidth="1"/>
    <col min="16134" max="16134" width="10.75" style="56" customWidth="1"/>
    <col min="16135" max="16384" width="9" style="56"/>
  </cols>
  <sheetData>
    <row r="1" spans="1:8" s="21" customFormat="1" ht="21" customHeight="1">
      <c r="A1" s="82" t="s">
        <v>94</v>
      </c>
      <c r="B1" s="82"/>
      <c r="C1" s="82"/>
      <c r="D1" s="82"/>
      <c r="E1" s="82"/>
      <c r="H1" s="22"/>
    </row>
    <row r="2" spans="1:8" s="21" customFormat="1" ht="28.9" customHeight="1">
      <c r="A2" s="83" t="s">
        <v>95</v>
      </c>
      <c r="B2" s="83"/>
      <c r="C2" s="83"/>
      <c r="D2" s="83"/>
      <c r="E2" s="83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96</v>
      </c>
      <c r="B4" s="25" t="s">
        <v>97</v>
      </c>
      <c r="C4" s="26" t="s">
        <v>98</v>
      </c>
      <c r="D4" s="26" t="s">
        <v>99</v>
      </c>
      <c r="E4" s="27" t="s">
        <v>100</v>
      </c>
      <c r="H4" s="29"/>
    </row>
    <row r="5" spans="1:8" s="34" customFormat="1" ht="39.950000000000003" customHeight="1">
      <c r="A5" s="30" t="s">
        <v>101</v>
      </c>
      <c r="B5" s="31">
        <f>B6+SUM(B14:B20)</f>
        <v>4060846000</v>
      </c>
      <c r="C5" s="31">
        <f>C6+SUM(C14:C20)</f>
        <v>273552933</v>
      </c>
      <c r="D5" s="31">
        <f>D6+SUM(D14:D20)</f>
        <v>736940000</v>
      </c>
      <c r="E5" s="32">
        <f t="shared" ref="E5:E20" si="0">D5/B5*100</f>
        <v>18.14745006336118</v>
      </c>
      <c r="F5" s="33"/>
    </row>
    <row r="6" spans="1:8" s="34" customFormat="1" ht="39.950000000000003" customHeight="1">
      <c r="A6" s="35" t="s">
        <v>102</v>
      </c>
      <c r="B6" s="36">
        <f>SUM(B7:B13)</f>
        <v>628580000</v>
      </c>
      <c r="C6" s="36">
        <f>SUM(C7:C13)</f>
        <v>44266981</v>
      </c>
      <c r="D6" s="36">
        <f>SUM(D7:D13)</f>
        <v>206954818</v>
      </c>
      <c r="E6" s="37">
        <f t="shared" si="0"/>
        <v>32.924181170256766</v>
      </c>
      <c r="F6" s="33"/>
    </row>
    <row r="7" spans="1:8" s="34" customFormat="1" ht="39.950000000000003" customHeight="1">
      <c r="A7" s="38" t="s">
        <v>103</v>
      </c>
      <c r="B7" s="39">
        <v>71679000</v>
      </c>
      <c r="C7" s="40">
        <v>6856738</v>
      </c>
      <c r="D7" s="40">
        <v>6856738</v>
      </c>
      <c r="E7" s="37">
        <f t="shared" si="0"/>
        <v>9.5658951715286218</v>
      </c>
      <c r="F7" s="33"/>
    </row>
    <row r="8" spans="1:8" s="34" customFormat="1" ht="39.950000000000003" customHeight="1">
      <c r="A8" s="38" t="s">
        <v>104</v>
      </c>
      <c r="B8" s="39">
        <v>535901000</v>
      </c>
      <c r="C8" s="41">
        <v>36322000</v>
      </c>
      <c r="D8" s="40">
        <v>199009837</v>
      </c>
      <c r="E8" s="37">
        <f t="shared" si="0"/>
        <v>37.135559926180392</v>
      </c>
      <c r="F8" s="33"/>
    </row>
    <row r="9" spans="1:8" s="34" customFormat="1" ht="39.950000000000003" customHeight="1">
      <c r="A9" s="42" t="s">
        <v>105</v>
      </c>
      <c r="B9" s="39">
        <v>2500000</v>
      </c>
      <c r="C9" s="40">
        <v>0</v>
      </c>
      <c r="D9" s="40">
        <v>0</v>
      </c>
      <c r="E9" s="37">
        <f t="shared" si="0"/>
        <v>0</v>
      </c>
      <c r="F9" s="33"/>
    </row>
    <row r="10" spans="1:8" s="34" customFormat="1" ht="39.950000000000003" customHeight="1">
      <c r="A10" s="42" t="s">
        <v>106</v>
      </c>
      <c r="B10" s="39">
        <v>4800000</v>
      </c>
      <c r="C10" s="40">
        <v>520932</v>
      </c>
      <c r="D10" s="40">
        <v>520932</v>
      </c>
      <c r="E10" s="37">
        <f t="shared" si="0"/>
        <v>10.85275</v>
      </c>
      <c r="F10" s="33"/>
    </row>
    <row r="11" spans="1:8" s="34" customFormat="1" ht="39.950000000000003" customHeight="1">
      <c r="A11" s="43" t="s">
        <v>107</v>
      </c>
      <c r="B11" s="39">
        <v>3200000</v>
      </c>
      <c r="C11" s="40">
        <v>0</v>
      </c>
      <c r="D11" s="40">
        <v>0</v>
      </c>
      <c r="E11" s="37">
        <f t="shared" si="0"/>
        <v>0</v>
      </c>
      <c r="F11" s="33"/>
    </row>
    <row r="12" spans="1:8" s="34" customFormat="1" ht="39.950000000000003" customHeight="1">
      <c r="A12" s="43" t="s">
        <v>108</v>
      </c>
      <c r="B12" s="39">
        <v>9000000</v>
      </c>
      <c r="C12" s="40">
        <v>65534</v>
      </c>
      <c r="D12" s="40">
        <v>65534</v>
      </c>
      <c r="E12" s="37">
        <f t="shared" si="0"/>
        <v>0.72815555555555556</v>
      </c>
      <c r="F12" s="33"/>
    </row>
    <row r="13" spans="1:8" s="34" customFormat="1" ht="39.950000000000003" customHeight="1">
      <c r="A13" s="43" t="s">
        <v>109</v>
      </c>
      <c r="B13" s="39">
        <v>1500000</v>
      </c>
      <c r="C13" s="40">
        <v>501777</v>
      </c>
      <c r="D13" s="40">
        <v>501777</v>
      </c>
      <c r="E13" s="37">
        <f t="shared" si="0"/>
        <v>33.451799999999999</v>
      </c>
      <c r="F13" s="33"/>
    </row>
    <row r="14" spans="1:8" s="34" customFormat="1" ht="39.950000000000003" customHeight="1">
      <c r="A14" s="35" t="s">
        <v>110</v>
      </c>
      <c r="B14" s="39">
        <v>5060000</v>
      </c>
      <c r="C14" s="44">
        <v>217960</v>
      </c>
      <c r="D14" s="40">
        <v>270580</v>
      </c>
      <c r="E14" s="37">
        <f t="shared" si="0"/>
        <v>5.3474308300395252</v>
      </c>
      <c r="F14" s="33"/>
    </row>
    <row r="15" spans="1:8" s="34" customFormat="1" ht="39.950000000000003" customHeight="1">
      <c r="A15" s="35" t="s">
        <v>111</v>
      </c>
      <c r="B15" s="39">
        <v>31655000</v>
      </c>
      <c r="C15" s="40">
        <v>1284138</v>
      </c>
      <c r="D15" s="40">
        <v>2455995</v>
      </c>
      <c r="E15" s="37">
        <f t="shared" si="0"/>
        <v>7.7586321276259671</v>
      </c>
      <c r="F15" s="33"/>
    </row>
    <row r="16" spans="1:8" s="34" customFormat="1" ht="39.950000000000003" customHeight="1">
      <c r="A16" s="35" t="s">
        <v>112</v>
      </c>
      <c r="B16" s="39">
        <f>10985000</f>
        <v>10985000</v>
      </c>
      <c r="C16" s="36">
        <v>4342984</v>
      </c>
      <c r="D16" s="36">
        <v>4759966</v>
      </c>
      <c r="E16" s="37">
        <f t="shared" si="0"/>
        <v>43.331506599908963</v>
      </c>
      <c r="F16" s="33"/>
    </row>
    <row r="17" spans="1:12" s="34" customFormat="1" ht="39.950000000000003" customHeight="1">
      <c r="A17" s="35" t="s">
        <v>113</v>
      </c>
      <c r="B17" s="39">
        <v>6003000</v>
      </c>
      <c r="C17" s="44" t="s">
        <v>114</v>
      </c>
      <c r="D17" s="40">
        <v>0</v>
      </c>
      <c r="E17" s="37">
        <f t="shared" si="0"/>
        <v>0</v>
      </c>
      <c r="F17" s="33"/>
    </row>
    <row r="18" spans="1:12" s="34" customFormat="1" ht="39.950000000000003" customHeight="1">
      <c r="A18" s="35" t="s">
        <v>115</v>
      </c>
      <c r="B18" s="39">
        <v>3194075000</v>
      </c>
      <c r="C18" s="36">
        <v>222862765</v>
      </c>
      <c r="D18" s="36">
        <v>521645228</v>
      </c>
      <c r="E18" s="37">
        <f t="shared" si="0"/>
        <v>16.331652450239897</v>
      </c>
      <c r="F18" s="33"/>
    </row>
    <row r="19" spans="1:12" s="34" customFormat="1" ht="39.950000000000003" customHeight="1">
      <c r="A19" s="35" t="s">
        <v>116</v>
      </c>
      <c r="B19" s="39">
        <v>180001000</v>
      </c>
      <c r="C19" s="40">
        <v>0</v>
      </c>
      <c r="D19" s="40">
        <v>0</v>
      </c>
      <c r="E19" s="37">
        <f t="shared" si="0"/>
        <v>0</v>
      </c>
      <c r="F19" s="33"/>
    </row>
    <row r="20" spans="1:12" s="34" customFormat="1" ht="39.950000000000003" customHeight="1">
      <c r="A20" s="45" t="s">
        <v>117</v>
      </c>
      <c r="B20" s="46">
        <v>4487000</v>
      </c>
      <c r="C20" s="47">
        <v>578105</v>
      </c>
      <c r="D20" s="47">
        <v>853413</v>
      </c>
      <c r="E20" s="48">
        <f t="shared" si="0"/>
        <v>19.019679072877203</v>
      </c>
      <c r="F20" s="33"/>
    </row>
    <row r="21" spans="1:12" s="52" customFormat="1" ht="21" customHeight="1">
      <c r="A21" s="49" t="s">
        <v>118</v>
      </c>
      <c r="B21" s="50"/>
      <c r="C21" s="50"/>
      <c r="D21" s="50"/>
      <c r="E21" s="50"/>
      <c r="F21" s="51"/>
      <c r="G21" s="51"/>
      <c r="H21" s="51"/>
      <c r="I21" s="51"/>
      <c r="L21" s="53"/>
    </row>
    <row r="22" spans="1:12" s="34" customFormat="1" ht="15" customHeight="1">
      <c r="B22" s="54"/>
      <c r="C22" s="54"/>
      <c r="D22" s="54"/>
      <c r="E22" s="55"/>
      <c r="F22" s="33"/>
    </row>
    <row r="23" spans="1:12" s="34" customFormat="1" ht="15" customHeight="1">
      <c r="B23" s="54"/>
      <c r="C23" s="54"/>
      <c r="D23" s="54"/>
      <c r="E23" s="55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12" activePane="bottomRight" state="frozen"/>
      <selection activeCell="F11" sqref="F11"/>
      <selection pane="topRight" activeCell="F11" sqref="F11"/>
      <selection pane="bottomLeft" activeCell="F11" sqref="F11"/>
      <selection pane="bottomRight" activeCell="G12" sqref="G12"/>
    </sheetView>
  </sheetViews>
  <sheetFormatPr defaultRowHeight="27.95" customHeight="1"/>
  <cols>
    <col min="1" max="1" width="23.625" style="56" customWidth="1"/>
    <col min="2" max="2" width="14.875" style="57" customWidth="1"/>
    <col min="3" max="4" width="15.625" style="57" customWidth="1"/>
    <col min="5" max="5" width="15.625" style="58" customWidth="1"/>
    <col min="6" max="6" width="10.75" style="59" customWidth="1"/>
    <col min="7" max="256" width="9" style="56"/>
    <col min="257" max="257" width="23.625" style="56" customWidth="1"/>
    <col min="258" max="258" width="14.875" style="56" customWidth="1"/>
    <col min="259" max="261" width="15.625" style="56" customWidth="1"/>
    <col min="262" max="262" width="10.75" style="56" customWidth="1"/>
    <col min="263" max="512" width="9" style="56"/>
    <col min="513" max="513" width="23.625" style="56" customWidth="1"/>
    <col min="514" max="514" width="14.875" style="56" customWidth="1"/>
    <col min="515" max="517" width="15.625" style="56" customWidth="1"/>
    <col min="518" max="518" width="10.75" style="56" customWidth="1"/>
    <col min="519" max="768" width="9" style="56"/>
    <col min="769" max="769" width="23.625" style="56" customWidth="1"/>
    <col min="770" max="770" width="14.875" style="56" customWidth="1"/>
    <col min="771" max="773" width="15.625" style="56" customWidth="1"/>
    <col min="774" max="774" width="10.75" style="56" customWidth="1"/>
    <col min="775" max="1024" width="9" style="56"/>
    <col min="1025" max="1025" width="23.625" style="56" customWidth="1"/>
    <col min="1026" max="1026" width="14.875" style="56" customWidth="1"/>
    <col min="1027" max="1029" width="15.625" style="56" customWidth="1"/>
    <col min="1030" max="1030" width="10.75" style="56" customWidth="1"/>
    <col min="1031" max="1280" width="9" style="56"/>
    <col min="1281" max="1281" width="23.625" style="56" customWidth="1"/>
    <col min="1282" max="1282" width="14.875" style="56" customWidth="1"/>
    <col min="1283" max="1285" width="15.625" style="56" customWidth="1"/>
    <col min="1286" max="1286" width="10.75" style="56" customWidth="1"/>
    <col min="1287" max="1536" width="9" style="56"/>
    <col min="1537" max="1537" width="23.625" style="56" customWidth="1"/>
    <col min="1538" max="1538" width="14.875" style="56" customWidth="1"/>
    <col min="1539" max="1541" width="15.625" style="56" customWidth="1"/>
    <col min="1542" max="1542" width="10.75" style="56" customWidth="1"/>
    <col min="1543" max="1792" width="9" style="56"/>
    <col min="1793" max="1793" width="23.625" style="56" customWidth="1"/>
    <col min="1794" max="1794" width="14.875" style="56" customWidth="1"/>
    <col min="1795" max="1797" width="15.625" style="56" customWidth="1"/>
    <col min="1798" max="1798" width="10.75" style="56" customWidth="1"/>
    <col min="1799" max="2048" width="9" style="56"/>
    <col min="2049" max="2049" width="23.625" style="56" customWidth="1"/>
    <col min="2050" max="2050" width="14.875" style="56" customWidth="1"/>
    <col min="2051" max="2053" width="15.625" style="56" customWidth="1"/>
    <col min="2054" max="2054" width="10.75" style="56" customWidth="1"/>
    <col min="2055" max="2304" width="9" style="56"/>
    <col min="2305" max="2305" width="23.625" style="56" customWidth="1"/>
    <col min="2306" max="2306" width="14.875" style="56" customWidth="1"/>
    <col min="2307" max="2309" width="15.625" style="56" customWidth="1"/>
    <col min="2310" max="2310" width="10.75" style="56" customWidth="1"/>
    <col min="2311" max="2560" width="9" style="56"/>
    <col min="2561" max="2561" width="23.625" style="56" customWidth="1"/>
    <col min="2562" max="2562" width="14.875" style="56" customWidth="1"/>
    <col min="2563" max="2565" width="15.625" style="56" customWidth="1"/>
    <col min="2566" max="2566" width="10.75" style="56" customWidth="1"/>
    <col min="2567" max="2816" width="9" style="56"/>
    <col min="2817" max="2817" width="23.625" style="56" customWidth="1"/>
    <col min="2818" max="2818" width="14.875" style="56" customWidth="1"/>
    <col min="2819" max="2821" width="15.625" style="56" customWidth="1"/>
    <col min="2822" max="2822" width="10.75" style="56" customWidth="1"/>
    <col min="2823" max="3072" width="9" style="56"/>
    <col min="3073" max="3073" width="23.625" style="56" customWidth="1"/>
    <col min="3074" max="3074" width="14.875" style="56" customWidth="1"/>
    <col min="3075" max="3077" width="15.625" style="56" customWidth="1"/>
    <col min="3078" max="3078" width="10.75" style="56" customWidth="1"/>
    <col min="3079" max="3328" width="9" style="56"/>
    <col min="3329" max="3329" width="23.625" style="56" customWidth="1"/>
    <col min="3330" max="3330" width="14.875" style="56" customWidth="1"/>
    <col min="3331" max="3333" width="15.625" style="56" customWidth="1"/>
    <col min="3334" max="3334" width="10.75" style="56" customWidth="1"/>
    <col min="3335" max="3584" width="9" style="56"/>
    <col min="3585" max="3585" width="23.625" style="56" customWidth="1"/>
    <col min="3586" max="3586" width="14.875" style="56" customWidth="1"/>
    <col min="3587" max="3589" width="15.625" style="56" customWidth="1"/>
    <col min="3590" max="3590" width="10.75" style="56" customWidth="1"/>
    <col min="3591" max="3840" width="9" style="56"/>
    <col min="3841" max="3841" width="23.625" style="56" customWidth="1"/>
    <col min="3842" max="3842" width="14.875" style="56" customWidth="1"/>
    <col min="3843" max="3845" width="15.625" style="56" customWidth="1"/>
    <col min="3846" max="3846" width="10.75" style="56" customWidth="1"/>
    <col min="3847" max="4096" width="9" style="56"/>
    <col min="4097" max="4097" width="23.625" style="56" customWidth="1"/>
    <col min="4098" max="4098" width="14.875" style="56" customWidth="1"/>
    <col min="4099" max="4101" width="15.625" style="56" customWidth="1"/>
    <col min="4102" max="4102" width="10.75" style="56" customWidth="1"/>
    <col min="4103" max="4352" width="9" style="56"/>
    <col min="4353" max="4353" width="23.625" style="56" customWidth="1"/>
    <col min="4354" max="4354" width="14.875" style="56" customWidth="1"/>
    <col min="4355" max="4357" width="15.625" style="56" customWidth="1"/>
    <col min="4358" max="4358" width="10.75" style="56" customWidth="1"/>
    <col min="4359" max="4608" width="9" style="56"/>
    <col min="4609" max="4609" width="23.625" style="56" customWidth="1"/>
    <col min="4610" max="4610" width="14.875" style="56" customWidth="1"/>
    <col min="4611" max="4613" width="15.625" style="56" customWidth="1"/>
    <col min="4614" max="4614" width="10.75" style="56" customWidth="1"/>
    <col min="4615" max="4864" width="9" style="56"/>
    <col min="4865" max="4865" width="23.625" style="56" customWidth="1"/>
    <col min="4866" max="4866" width="14.875" style="56" customWidth="1"/>
    <col min="4867" max="4869" width="15.625" style="56" customWidth="1"/>
    <col min="4870" max="4870" width="10.75" style="56" customWidth="1"/>
    <col min="4871" max="5120" width="9" style="56"/>
    <col min="5121" max="5121" width="23.625" style="56" customWidth="1"/>
    <col min="5122" max="5122" width="14.875" style="56" customWidth="1"/>
    <col min="5123" max="5125" width="15.625" style="56" customWidth="1"/>
    <col min="5126" max="5126" width="10.75" style="56" customWidth="1"/>
    <col min="5127" max="5376" width="9" style="56"/>
    <col min="5377" max="5377" width="23.625" style="56" customWidth="1"/>
    <col min="5378" max="5378" width="14.875" style="56" customWidth="1"/>
    <col min="5379" max="5381" width="15.625" style="56" customWidth="1"/>
    <col min="5382" max="5382" width="10.75" style="56" customWidth="1"/>
    <col min="5383" max="5632" width="9" style="56"/>
    <col min="5633" max="5633" width="23.625" style="56" customWidth="1"/>
    <col min="5634" max="5634" width="14.875" style="56" customWidth="1"/>
    <col min="5635" max="5637" width="15.625" style="56" customWidth="1"/>
    <col min="5638" max="5638" width="10.75" style="56" customWidth="1"/>
    <col min="5639" max="5888" width="9" style="56"/>
    <col min="5889" max="5889" width="23.625" style="56" customWidth="1"/>
    <col min="5890" max="5890" width="14.875" style="56" customWidth="1"/>
    <col min="5891" max="5893" width="15.625" style="56" customWidth="1"/>
    <col min="5894" max="5894" width="10.75" style="56" customWidth="1"/>
    <col min="5895" max="6144" width="9" style="56"/>
    <col min="6145" max="6145" width="23.625" style="56" customWidth="1"/>
    <col min="6146" max="6146" width="14.875" style="56" customWidth="1"/>
    <col min="6147" max="6149" width="15.625" style="56" customWidth="1"/>
    <col min="6150" max="6150" width="10.75" style="56" customWidth="1"/>
    <col min="6151" max="6400" width="9" style="56"/>
    <col min="6401" max="6401" width="23.625" style="56" customWidth="1"/>
    <col min="6402" max="6402" width="14.875" style="56" customWidth="1"/>
    <col min="6403" max="6405" width="15.625" style="56" customWidth="1"/>
    <col min="6406" max="6406" width="10.75" style="56" customWidth="1"/>
    <col min="6407" max="6656" width="9" style="56"/>
    <col min="6657" max="6657" width="23.625" style="56" customWidth="1"/>
    <col min="6658" max="6658" width="14.875" style="56" customWidth="1"/>
    <col min="6659" max="6661" width="15.625" style="56" customWidth="1"/>
    <col min="6662" max="6662" width="10.75" style="56" customWidth="1"/>
    <col min="6663" max="6912" width="9" style="56"/>
    <col min="6913" max="6913" width="23.625" style="56" customWidth="1"/>
    <col min="6914" max="6914" width="14.875" style="56" customWidth="1"/>
    <col min="6915" max="6917" width="15.625" style="56" customWidth="1"/>
    <col min="6918" max="6918" width="10.75" style="56" customWidth="1"/>
    <col min="6919" max="7168" width="9" style="56"/>
    <col min="7169" max="7169" width="23.625" style="56" customWidth="1"/>
    <col min="7170" max="7170" width="14.875" style="56" customWidth="1"/>
    <col min="7171" max="7173" width="15.625" style="56" customWidth="1"/>
    <col min="7174" max="7174" width="10.75" style="56" customWidth="1"/>
    <col min="7175" max="7424" width="9" style="56"/>
    <col min="7425" max="7425" width="23.625" style="56" customWidth="1"/>
    <col min="7426" max="7426" width="14.875" style="56" customWidth="1"/>
    <col min="7427" max="7429" width="15.625" style="56" customWidth="1"/>
    <col min="7430" max="7430" width="10.75" style="56" customWidth="1"/>
    <col min="7431" max="7680" width="9" style="56"/>
    <col min="7681" max="7681" width="23.625" style="56" customWidth="1"/>
    <col min="7682" max="7682" width="14.875" style="56" customWidth="1"/>
    <col min="7683" max="7685" width="15.625" style="56" customWidth="1"/>
    <col min="7686" max="7686" width="10.75" style="56" customWidth="1"/>
    <col min="7687" max="7936" width="9" style="56"/>
    <col min="7937" max="7937" width="23.625" style="56" customWidth="1"/>
    <col min="7938" max="7938" width="14.875" style="56" customWidth="1"/>
    <col min="7939" max="7941" width="15.625" style="56" customWidth="1"/>
    <col min="7942" max="7942" width="10.75" style="56" customWidth="1"/>
    <col min="7943" max="8192" width="9" style="56"/>
    <col min="8193" max="8193" width="23.625" style="56" customWidth="1"/>
    <col min="8194" max="8194" width="14.875" style="56" customWidth="1"/>
    <col min="8195" max="8197" width="15.625" style="56" customWidth="1"/>
    <col min="8198" max="8198" width="10.75" style="56" customWidth="1"/>
    <col min="8199" max="8448" width="9" style="56"/>
    <col min="8449" max="8449" width="23.625" style="56" customWidth="1"/>
    <col min="8450" max="8450" width="14.875" style="56" customWidth="1"/>
    <col min="8451" max="8453" width="15.625" style="56" customWidth="1"/>
    <col min="8454" max="8454" width="10.75" style="56" customWidth="1"/>
    <col min="8455" max="8704" width="9" style="56"/>
    <col min="8705" max="8705" width="23.625" style="56" customWidth="1"/>
    <col min="8706" max="8706" width="14.875" style="56" customWidth="1"/>
    <col min="8707" max="8709" width="15.625" style="56" customWidth="1"/>
    <col min="8710" max="8710" width="10.75" style="56" customWidth="1"/>
    <col min="8711" max="8960" width="9" style="56"/>
    <col min="8961" max="8961" width="23.625" style="56" customWidth="1"/>
    <col min="8962" max="8962" width="14.875" style="56" customWidth="1"/>
    <col min="8963" max="8965" width="15.625" style="56" customWidth="1"/>
    <col min="8966" max="8966" width="10.75" style="56" customWidth="1"/>
    <col min="8967" max="9216" width="9" style="56"/>
    <col min="9217" max="9217" width="23.625" style="56" customWidth="1"/>
    <col min="9218" max="9218" width="14.875" style="56" customWidth="1"/>
    <col min="9219" max="9221" width="15.625" style="56" customWidth="1"/>
    <col min="9222" max="9222" width="10.75" style="56" customWidth="1"/>
    <col min="9223" max="9472" width="9" style="56"/>
    <col min="9473" max="9473" width="23.625" style="56" customWidth="1"/>
    <col min="9474" max="9474" width="14.875" style="56" customWidth="1"/>
    <col min="9475" max="9477" width="15.625" style="56" customWidth="1"/>
    <col min="9478" max="9478" width="10.75" style="56" customWidth="1"/>
    <col min="9479" max="9728" width="9" style="56"/>
    <col min="9729" max="9729" width="23.625" style="56" customWidth="1"/>
    <col min="9730" max="9730" width="14.875" style="56" customWidth="1"/>
    <col min="9731" max="9733" width="15.625" style="56" customWidth="1"/>
    <col min="9734" max="9734" width="10.75" style="56" customWidth="1"/>
    <col min="9735" max="9984" width="9" style="56"/>
    <col min="9985" max="9985" width="23.625" style="56" customWidth="1"/>
    <col min="9986" max="9986" width="14.875" style="56" customWidth="1"/>
    <col min="9987" max="9989" width="15.625" style="56" customWidth="1"/>
    <col min="9990" max="9990" width="10.75" style="56" customWidth="1"/>
    <col min="9991" max="10240" width="9" style="56"/>
    <col min="10241" max="10241" width="23.625" style="56" customWidth="1"/>
    <col min="10242" max="10242" width="14.875" style="56" customWidth="1"/>
    <col min="10243" max="10245" width="15.625" style="56" customWidth="1"/>
    <col min="10246" max="10246" width="10.75" style="56" customWidth="1"/>
    <col min="10247" max="10496" width="9" style="56"/>
    <col min="10497" max="10497" width="23.625" style="56" customWidth="1"/>
    <col min="10498" max="10498" width="14.875" style="56" customWidth="1"/>
    <col min="10499" max="10501" width="15.625" style="56" customWidth="1"/>
    <col min="10502" max="10502" width="10.75" style="56" customWidth="1"/>
    <col min="10503" max="10752" width="9" style="56"/>
    <col min="10753" max="10753" width="23.625" style="56" customWidth="1"/>
    <col min="10754" max="10754" width="14.875" style="56" customWidth="1"/>
    <col min="10755" max="10757" width="15.625" style="56" customWidth="1"/>
    <col min="10758" max="10758" width="10.75" style="56" customWidth="1"/>
    <col min="10759" max="11008" width="9" style="56"/>
    <col min="11009" max="11009" width="23.625" style="56" customWidth="1"/>
    <col min="11010" max="11010" width="14.875" style="56" customWidth="1"/>
    <col min="11011" max="11013" width="15.625" style="56" customWidth="1"/>
    <col min="11014" max="11014" width="10.75" style="56" customWidth="1"/>
    <col min="11015" max="11264" width="9" style="56"/>
    <col min="11265" max="11265" width="23.625" style="56" customWidth="1"/>
    <col min="11266" max="11266" width="14.875" style="56" customWidth="1"/>
    <col min="11267" max="11269" width="15.625" style="56" customWidth="1"/>
    <col min="11270" max="11270" width="10.75" style="56" customWidth="1"/>
    <col min="11271" max="11520" width="9" style="56"/>
    <col min="11521" max="11521" width="23.625" style="56" customWidth="1"/>
    <col min="11522" max="11522" width="14.875" style="56" customWidth="1"/>
    <col min="11523" max="11525" width="15.625" style="56" customWidth="1"/>
    <col min="11526" max="11526" width="10.75" style="56" customWidth="1"/>
    <col min="11527" max="11776" width="9" style="56"/>
    <col min="11777" max="11777" width="23.625" style="56" customWidth="1"/>
    <col min="11778" max="11778" width="14.875" style="56" customWidth="1"/>
    <col min="11779" max="11781" width="15.625" style="56" customWidth="1"/>
    <col min="11782" max="11782" width="10.75" style="56" customWidth="1"/>
    <col min="11783" max="12032" width="9" style="56"/>
    <col min="12033" max="12033" width="23.625" style="56" customWidth="1"/>
    <col min="12034" max="12034" width="14.875" style="56" customWidth="1"/>
    <col min="12035" max="12037" width="15.625" style="56" customWidth="1"/>
    <col min="12038" max="12038" width="10.75" style="56" customWidth="1"/>
    <col min="12039" max="12288" width="9" style="56"/>
    <col min="12289" max="12289" width="23.625" style="56" customWidth="1"/>
    <col min="12290" max="12290" width="14.875" style="56" customWidth="1"/>
    <col min="12291" max="12293" width="15.625" style="56" customWidth="1"/>
    <col min="12294" max="12294" width="10.75" style="56" customWidth="1"/>
    <col min="12295" max="12544" width="9" style="56"/>
    <col min="12545" max="12545" width="23.625" style="56" customWidth="1"/>
    <col min="12546" max="12546" width="14.875" style="56" customWidth="1"/>
    <col min="12547" max="12549" width="15.625" style="56" customWidth="1"/>
    <col min="12550" max="12550" width="10.75" style="56" customWidth="1"/>
    <col min="12551" max="12800" width="9" style="56"/>
    <col min="12801" max="12801" width="23.625" style="56" customWidth="1"/>
    <col min="12802" max="12802" width="14.875" style="56" customWidth="1"/>
    <col min="12803" max="12805" width="15.625" style="56" customWidth="1"/>
    <col min="12806" max="12806" width="10.75" style="56" customWidth="1"/>
    <col min="12807" max="13056" width="9" style="56"/>
    <col min="13057" max="13057" width="23.625" style="56" customWidth="1"/>
    <col min="13058" max="13058" width="14.875" style="56" customWidth="1"/>
    <col min="13059" max="13061" width="15.625" style="56" customWidth="1"/>
    <col min="13062" max="13062" width="10.75" style="56" customWidth="1"/>
    <col min="13063" max="13312" width="9" style="56"/>
    <col min="13313" max="13313" width="23.625" style="56" customWidth="1"/>
    <col min="13314" max="13314" width="14.875" style="56" customWidth="1"/>
    <col min="13315" max="13317" width="15.625" style="56" customWidth="1"/>
    <col min="13318" max="13318" width="10.75" style="56" customWidth="1"/>
    <col min="13319" max="13568" width="9" style="56"/>
    <col min="13569" max="13569" width="23.625" style="56" customWidth="1"/>
    <col min="13570" max="13570" width="14.875" style="56" customWidth="1"/>
    <col min="13571" max="13573" width="15.625" style="56" customWidth="1"/>
    <col min="13574" max="13574" width="10.75" style="56" customWidth="1"/>
    <col min="13575" max="13824" width="9" style="56"/>
    <col min="13825" max="13825" width="23.625" style="56" customWidth="1"/>
    <col min="13826" max="13826" width="14.875" style="56" customWidth="1"/>
    <col min="13827" max="13829" width="15.625" style="56" customWidth="1"/>
    <col min="13830" max="13830" width="10.75" style="56" customWidth="1"/>
    <col min="13831" max="14080" width="9" style="56"/>
    <col min="14081" max="14081" width="23.625" style="56" customWidth="1"/>
    <col min="14082" max="14082" width="14.875" style="56" customWidth="1"/>
    <col min="14083" max="14085" width="15.625" style="56" customWidth="1"/>
    <col min="14086" max="14086" width="10.75" style="56" customWidth="1"/>
    <col min="14087" max="14336" width="9" style="56"/>
    <col min="14337" max="14337" width="23.625" style="56" customWidth="1"/>
    <col min="14338" max="14338" width="14.875" style="56" customWidth="1"/>
    <col min="14339" max="14341" width="15.625" style="56" customWidth="1"/>
    <col min="14342" max="14342" width="10.75" style="56" customWidth="1"/>
    <col min="14343" max="14592" width="9" style="56"/>
    <col min="14593" max="14593" width="23.625" style="56" customWidth="1"/>
    <col min="14594" max="14594" width="14.875" style="56" customWidth="1"/>
    <col min="14595" max="14597" width="15.625" style="56" customWidth="1"/>
    <col min="14598" max="14598" width="10.75" style="56" customWidth="1"/>
    <col min="14599" max="14848" width="9" style="56"/>
    <col min="14849" max="14849" width="23.625" style="56" customWidth="1"/>
    <col min="14850" max="14850" width="14.875" style="56" customWidth="1"/>
    <col min="14851" max="14853" width="15.625" style="56" customWidth="1"/>
    <col min="14854" max="14854" width="10.75" style="56" customWidth="1"/>
    <col min="14855" max="15104" width="9" style="56"/>
    <col min="15105" max="15105" width="23.625" style="56" customWidth="1"/>
    <col min="15106" max="15106" width="14.875" style="56" customWidth="1"/>
    <col min="15107" max="15109" width="15.625" style="56" customWidth="1"/>
    <col min="15110" max="15110" width="10.75" style="56" customWidth="1"/>
    <col min="15111" max="15360" width="9" style="56"/>
    <col min="15361" max="15361" width="23.625" style="56" customWidth="1"/>
    <col min="15362" max="15362" width="14.875" style="56" customWidth="1"/>
    <col min="15363" max="15365" width="15.625" style="56" customWidth="1"/>
    <col min="15366" max="15366" width="10.75" style="56" customWidth="1"/>
    <col min="15367" max="15616" width="9" style="56"/>
    <col min="15617" max="15617" width="23.625" style="56" customWidth="1"/>
    <col min="15618" max="15618" width="14.875" style="56" customWidth="1"/>
    <col min="15619" max="15621" width="15.625" style="56" customWidth="1"/>
    <col min="15622" max="15622" width="10.75" style="56" customWidth="1"/>
    <col min="15623" max="15872" width="9" style="56"/>
    <col min="15873" max="15873" width="23.625" style="56" customWidth="1"/>
    <col min="15874" max="15874" width="14.875" style="56" customWidth="1"/>
    <col min="15875" max="15877" width="15.625" style="56" customWidth="1"/>
    <col min="15878" max="15878" width="10.75" style="56" customWidth="1"/>
    <col min="15879" max="16128" width="9" style="56"/>
    <col min="16129" max="16129" width="23.625" style="56" customWidth="1"/>
    <col min="16130" max="16130" width="14.875" style="56" customWidth="1"/>
    <col min="16131" max="16133" width="15.625" style="56" customWidth="1"/>
    <col min="16134" max="16134" width="10.75" style="56" customWidth="1"/>
    <col min="16135" max="16384" width="9" style="56"/>
  </cols>
  <sheetData>
    <row r="1" spans="1:8" s="21" customFormat="1" ht="21" customHeight="1">
      <c r="A1" s="82" t="s">
        <v>69</v>
      </c>
      <c r="B1" s="82"/>
      <c r="C1" s="82"/>
      <c r="D1" s="82"/>
      <c r="E1" s="82"/>
      <c r="H1" s="22"/>
    </row>
    <row r="2" spans="1:8" s="21" customFormat="1" ht="28.9" customHeight="1">
      <c r="A2" s="83" t="s">
        <v>119</v>
      </c>
      <c r="B2" s="83"/>
      <c r="C2" s="83"/>
      <c r="D2" s="83"/>
      <c r="E2" s="83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71</v>
      </c>
      <c r="B4" s="25" t="s">
        <v>72</v>
      </c>
      <c r="C4" s="26" t="s">
        <v>73</v>
      </c>
      <c r="D4" s="26" t="s">
        <v>74</v>
      </c>
      <c r="E4" s="27" t="s">
        <v>75</v>
      </c>
      <c r="H4" s="29"/>
    </row>
    <row r="5" spans="1:8" s="34" customFormat="1" ht="39.950000000000003" customHeight="1">
      <c r="A5" s="30" t="s">
        <v>76</v>
      </c>
      <c r="B5" s="31">
        <f>B6+SUM(B14:B20)</f>
        <v>4060846000</v>
      </c>
      <c r="C5" s="31">
        <f>C6+SUM(C14:C20)</f>
        <v>127688125</v>
      </c>
      <c r="D5" s="31">
        <f>D6+SUM(D14:D20)</f>
        <v>864628125</v>
      </c>
      <c r="E5" s="32">
        <f t="shared" ref="E5:E20" si="0">D5/B5*100</f>
        <v>21.291822566036732</v>
      </c>
      <c r="F5" s="33"/>
    </row>
    <row r="6" spans="1:8" s="34" customFormat="1" ht="39.950000000000003" customHeight="1">
      <c r="A6" s="35" t="s">
        <v>77</v>
      </c>
      <c r="B6" s="36">
        <f>SUM(B7:B13)</f>
        <v>628580000</v>
      </c>
      <c r="C6" s="36">
        <f>SUM(C7:C13)</f>
        <v>42871361</v>
      </c>
      <c r="D6" s="36">
        <f>SUM(D7:D13)</f>
        <v>249826179</v>
      </c>
      <c r="E6" s="37">
        <f t="shared" si="0"/>
        <v>39.744531960927802</v>
      </c>
      <c r="F6" s="33"/>
    </row>
    <row r="7" spans="1:8" s="34" customFormat="1" ht="39.950000000000003" customHeight="1">
      <c r="A7" s="38" t="s">
        <v>78</v>
      </c>
      <c r="B7" s="39">
        <v>71679000</v>
      </c>
      <c r="C7" s="40">
        <v>5999646</v>
      </c>
      <c r="D7" s="40">
        <v>12856384</v>
      </c>
      <c r="E7" s="37">
        <f t="shared" si="0"/>
        <v>17.936053795393349</v>
      </c>
      <c r="F7" s="33"/>
    </row>
    <row r="8" spans="1:8" s="34" customFormat="1" ht="39.950000000000003" customHeight="1">
      <c r="A8" s="38" t="s">
        <v>79</v>
      </c>
      <c r="B8" s="39">
        <v>535901000</v>
      </c>
      <c r="C8" s="41">
        <v>36269600</v>
      </c>
      <c r="D8" s="40">
        <v>235279437</v>
      </c>
      <c r="E8" s="37">
        <f t="shared" si="0"/>
        <v>43.903526397599556</v>
      </c>
      <c r="F8" s="33"/>
    </row>
    <row r="9" spans="1:8" s="34" customFormat="1" ht="39.950000000000003" customHeight="1">
      <c r="A9" s="42" t="s">
        <v>80</v>
      </c>
      <c r="B9" s="39">
        <v>2500000</v>
      </c>
      <c r="C9" s="40">
        <v>0</v>
      </c>
      <c r="D9" s="40"/>
      <c r="E9" s="37">
        <f t="shared" si="0"/>
        <v>0</v>
      </c>
      <c r="F9" s="33"/>
    </row>
    <row r="10" spans="1:8" s="34" customFormat="1" ht="39.950000000000003" customHeight="1">
      <c r="A10" s="42" t="s">
        <v>81</v>
      </c>
      <c r="B10" s="39">
        <v>4800000</v>
      </c>
      <c r="C10" s="40">
        <v>241300</v>
      </c>
      <c r="D10" s="40">
        <v>762232</v>
      </c>
      <c r="E10" s="37">
        <f t="shared" si="0"/>
        <v>15.879833333333334</v>
      </c>
      <c r="F10" s="33"/>
    </row>
    <row r="11" spans="1:8" s="34" customFormat="1" ht="39.950000000000003" customHeight="1">
      <c r="A11" s="43" t="s">
        <v>82</v>
      </c>
      <c r="B11" s="39">
        <v>3200000</v>
      </c>
      <c r="C11" s="40">
        <v>0</v>
      </c>
      <c r="D11" s="40">
        <v>0</v>
      </c>
      <c r="E11" s="37">
        <f t="shared" si="0"/>
        <v>0</v>
      </c>
      <c r="F11" s="33"/>
    </row>
    <row r="12" spans="1:8" s="34" customFormat="1" ht="39.950000000000003" customHeight="1">
      <c r="A12" s="43" t="s">
        <v>83</v>
      </c>
      <c r="B12" s="39">
        <v>9000000</v>
      </c>
      <c r="C12" s="40">
        <v>159201</v>
      </c>
      <c r="D12" s="40">
        <v>224735</v>
      </c>
      <c r="E12" s="37">
        <f t="shared" si="0"/>
        <v>2.4970555555555554</v>
      </c>
      <c r="F12" s="33"/>
    </row>
    <row r="13" spans="1:8" s="34" customFormat="1" ht="39.950000000000003" customHeight="1">
      <c r="A13" s="43" t="s">
        <v>84</v>
      </c>
      <c r="B13" s="39">
        <v>1500000</v>
      </c>
      <c r="C13" s="40">
        <v>201614</v>
      </c>
      <c r="D13" s="40">
        <v>703391</v>
      </c>
      <c r="E13" s="37">
        <f t="shared" si="0"/>
        <v>46.892733333333332</v>
      </c>
      <c r="F13" s="33"/>
    </row>
    <row r="14" spans="1:8" s="34" customFormat="1" ht="39.950000000000003" customHeight="1">
      <c r="A14" s="35" t="s">
        <v>85</v>
      </c>
      <c r="B14" s="39">
        <v>5060000</v>
      </c>
      <c r="C14" s="44">
        <v>453840</v>
      </c>
      <c r="D14" s="40">
        <v>724420</v>
      </c>
      <c r="E14" s="37">
        <f t="shared" si="0"/>
        <v>14.316600790513833</v>
      </c>
      <c r="F14" s="33"/>
    </row>
    <row r="15" spans="1:8" s="34" customFormat="1" ht="39.950000000000003" customHeight="1">
      <c r="A15" s="35" t="s">
        <v>86</v>
      </c>
      <c r="B15" s="39">
        <v>31655000</v>
      </c>
      <c r="C15" s="40">
        <v>2103209</v>
      </c>
      <c r="D15" s="40">
        <v>4559204</v>
      </c>
      <c r="E15" s="37">
        <f t="shared" si="0"/>
        <v>14.402792607802875</v>
      </c>
      <c r="F15" s="33"/>
    </row>
    <row r="16" spans="1:8" s="34" customFormat="1" ht="39.950000000000003" customHeight="1">
      <c r="A16" s="35" t="s">
        <v>87</v>
      </c>
      <c r="B16" s="39">
        <f>10985000</f>
        <v>10985000</v>
      </c>
      <c r="C16" s="36">
        <v>861196</v>
      </c>
      <c r="D16" s="36">
        <v>5621162</v>
      </c>
      <c r="E16" s="37">
        <f t="shared" si="0"/>
        <v>51.171251706873008</v>
      </c>
      <c r="F16" s="33"/>
    </row>
    <row r="17" spans="1:12" s="34" customFormat="1" ht="39.950000000000003" customHeight="1">
      <c r="A17" s="35" t="s">
        <v>120</v>
      </c>
      <c r="B17" s="39">
        <v>6003000</v>
      </c>
      <c r="C17" s="44" t="s">
        <v>121</v>
      </c>
      <c r="D17" s="40">
        <v>0</v>
      </c>
      <c r="E17" s="37">
        <f t="shared" si="0"/>
        <v>0</v>
      </c>
      <c r="F17" s="33"/>
    </row>
    <row r="18" spans="1:12" s="34" customFormat="1" ht="39.950000000000003" customHeight="1">
      <c r="A18" s="35" t="s">
        <v>122</v>
      </c>
      <c r="B18" s="39">
        <v>3194075000</v>
      </c>
      <c r="C18" s="36">
        <v>80967586</v>
      </c>
      <c r="D18" s="36">
        <v>602612814</v>
      </c>
      <c r="E18" s="37">
        <f t="shared" si="0"/>
        <v>18.866583095262321</v>
      </c>
      <c r="F18" s="33"/>
    </row>
    <row r="19" spans="1:12" s="34" customFormat="1" ht="39.950000000000003" customHeight="1">
      <c r="A19" s="35" t="s">
        <v>123</v>
      </c>
      <c r="B19" s="39">
        <v>180001000</v>
      </c>
      <c r="C19" s="40">
        <v>0</v>
      </c>
      <c r="D19" s="40">
        <v>0</v>
      </c>
      <c r="E19" s="37">
        <f t="shared" si="0"/>
        <v>0</v>
      </c>
      <c r="F19" s="33"/>
    </row>
    <row r="20" spans="1:12" s="34" customFormat="1" ht="39.950000000000003" customHeight="1">
      <c r="A20" s="45" t="s">
        <v>124</v>
      </c>
      <c r="B20" s="46">
        <v>4487000</v>
      </c>
      <c r="C20" s="47">
        <v>430933</v>
      </c>
      <c r="D20" s="47">
        <v>1284346</v>
      </c>
      <c r="E20" s="48">
        <f t="shared" si="0"/>
        <v>28.623712948517944</v>
      </c>
      <c r="F20" s="33"/>
    </row>
    <row r="21" spans="1:12" s="52" customFormat="1" ht="21" customHeight="1">
      <c r="A21" s="49" t="s">
        <v>125</v>
      </c>
      <c r="B21" s="50"/>
      <c r="C21" s="50"/>
      <c r="D21" s="50"/>
      <c r="E21" s="50"/>
      <c r="F21" s="51"/>
      <c r="G21" s="51"/>
      <c r="H21" s="51"/>
      <c r="I21" s="51"/>
      <c r="L21" s="53"/>
    </row>
    <row r="22" spans="1:12" s="34" customFormat="1" ht="15" customHeight="1">
      <c r="B22" s="54"/>
      <c r="C22" s="54"/>
      <c r="D22" s="54"/>
      <c r="E22" s="55"/>
      <c r="F22" s="33"/>
    </row>
    <row r="23" spans="1:12" s="34" customFormat="1" ht="15" customHeight="1">
      <c r="B23" s="54"/>
      <c r="C23" s="54"/>
      <c r="D23" s="54"/>
      <c r="E23" s="55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12" activePane="bottomRight" state="frozen"/>
      <selection activeCell="F11" sqref="F11"/>
      <selection pane="topRight" activeCell="F11" sqref="F11"/>
      <selection pane="bottomLeft" activeCell="F11" sqref="F11"/>
      <selection pane="bottomRight" activeCell="F18" sqref="F18"/>
    </sheetView>
  </sheetViews>
  <sheetFormatPr defaultRowHeight="27.95" customHeight="1"/>
  <cols>
    <col min="1" max="1" width="23.625" style="56" customWidth="1"/>
    <col min="2" max="2" width="14.875" style="57" customWidth="1"/>
    <col min="3" max="4" width="15.625" style="57" customWidth="1"/>
    <col min="5" max="5" width="15.625" style="58" customWidth="1"/>
    <col min="6" max="6" width="10.75" style="59" customWidth="1"/>
    <col min="7" max="256" width="9" style="56"/>
    <col min="257" max="257" width="23.625" style="56" customWidth="1"/>
    <col min="258" max="258" width="14.875" style="56" customWidth="1"/>
    <col min="259" max="261" width="15.625" style="56" customWidth="1"/>
    <col min="262" max="262" width="10.75" style="56" customWidth="1"/>
    <col min="263" max="512" width="9" style="56"/>
    <col min="513" max="513" width="23.625" style="56" customWidth="1"/>
    <col min="514" max="514" width="14.875" style="56" customWidth="1"/>
    <col min="515" max="517" width="15.625" style="56" customWidth="1"/>
    <col min="518" max="518" width="10.75" style="56" customWidth="1"/>
    <col min="519" max="768" width="9" style="56"/>
    <col min="769" max="769" width="23.625" style="56" customWidth="1"/>
    <col min="770" max="770" width="14.875" style="56" customWidth="1"/>
    <col min="771" max="773" width="15.625" style="56" customWidth="1"/>
    <col min="774" max="774" width="10.75" style="56" customWidth="1"/>
    <col min="775" max="1024" width="9" style="56"/>
    <col min="1025" max="1025" width="23.625" style="56" customWidth="1"/>
    <col min="1026" max="1026" width="14.875" style="56" customWidth="1"/>
    <col min="1027" max="1029" width="15.625" style="56" customWidth="1"/>
    <col min="1030" max="1030" width="10.75" style="56" customWidth="1"/>
    <col min="1031" max="1280" width="9" style="56"/>
    <col min="1281" max="1281" width="23.625" style="56" customWidth="1"/>
    <col min="1282" max="1282" width="14.875" style="56" customWidth="1"/>
    <col min="1283" max="1285" width="15.625" style="56" customWidth="1"/>
    <col min="1286" max="1286" width="10.75" style="56" customWidth="1"/>
    <col min="1287" max="1536" width="9" style="56"/>
    <col min="1537" max="1537" width="23.625" style="56" customWidth="1"/>
    <col min="1538" max="1538" width="14.875" style="56" customWidth="1"/>
    <col min="1539" max="1541" width="15.625" style="56" customWidth="1"/>
    <col min="1542" max="1542" width="10.75" style="56" customWidth="1"/>
    <col min="1543" max="1792" width="9" style="56"/>
    <col min="1793" max="1793" width="23.625" style="56" customWidth="1"/>
    <col min="1794" max="1794" width="14.875" style="56" customWidth="1"/>
    <col min="1795" max="1797" width="15.625" style="56" customWidth="1"/>
    <col min="1798" max="1798" width="10.75" style="56" customWidth="1"/>
    <col min="1799" max="2048" width="9" style="56"/>
    <col min="2049" max="2049" width="23.625" style="56" customWidth="1"/>
    <col min="2050" max="2050" width="14.875" style="56" customWidth="1"/>
    <col min="2051" max="2053" width="15.625" style="56" customWidth="1"/>
    <col min="2054" max="2054" width="10.75" style="56" customWidth="1"/>
    <col min="2055" max="2304" width="9" style="56"/>
    <col min="2305" max="2305" width="23.625" style="56" customWidth="1"/>
    <col min="2306" max="2306" width="14.875" style="56" customWidth="1"/>
    <col min="2307" max="2309" width="15.625" style="56" customWidth="1"/>
    <col min="2310" max="2310" width="10.75" style="56" customWidth="1"/>
    <col min="2311" max="2560" width="9" style="56"/>
    <col min="2561" max="2561" width="23.625" style="56" customWidth="1"/>
    <col min="2562" max="2562" width="14.875" style="56" customWidth="1"/>
    <col min="2563" max="2565" width="15.625" style="56" customWidth="1"/>
    <col min="2566" max="2566" width="10.75" style="56" customWidth="1"/>
    <col min="2567" max="2816" width="9" style="56"/>
    <col min="2817" max="2817" width="23.625" style="56" customWidth="1"/>
    <col min="2818" max="2818" width="14.875" style="56" customWidth="1"/>
    <col min="2819" max="2821" width="15.625" style="56" customWidth="1"/>
    <col min="2822" max="2822" width="10.75" style="56" customWidth="1"/>
    <col min="2823" max="3072" width="9" style="56"/>
    <col min="3073" max="3073" width="23.625" style="56" customWidth="1"/>
    <col min="3074" max="3074" width="14.875" style="56" customWidth="1"/>
    <col min="3075" max="3077" width="15.625" style="56" customWidth="1"/>
    <col min="3078" max="3078" width="10.75" style="56" customWidth="1"/>
    <col min="3079" max="3328" width="9" style="56"/>
    <col min="3329" max="3329" width="23.625" style="56" customWidth="1"/>
    <col min="3330" max="3330" width="14.875" style="56" customWidth="1"/>
    <col min="3331" max="3333" width="15.625" style="56" customWidth="1"/>
    <col min="3334" max="3334" width="10.75" style="56" customWidth="1"/>
    <col min="3335" max="3584" width="9" style="56"/>
    <col min="3585" max="3585" width="23.625" style="56" customWidth="1"/>
    <col min="3586" max="3586" width="14.875" style="56" customWidth="1"/>
    <col min="3587" max="3589" width="15.625" style="56" customWidth="1"/>
    <col min="3590" max="3590" width="10.75" style="56" customWidth="1"/>
    <col min="3591" max="3840" width="9" style="56"/>
    <col min="3841" max="3841" width="23.625" style="56" customWidth="1"/>
    <col min="3842" max="3842" width="14.875" style="56" customWidth="1"/>
    <col min="3843" max="3845" width="15.625" style="56" customWidth="1"/>
    <col min="3846" max="3846" width="10.75" style="56" customWidth="1"/>
    <col min="3847" max="4096" width="9" style="56"/>
    <col min="4097" max="4097" width="23.625" style="56" customWidth="1"/>
    <col min="4098" max="4098" width="14.875" style="56" customWidth="1"/>
    <col min="4099" max="4101" width="15.625" style="56" customWidth="1"/>
    <col min="4102" max="4102" width="10.75" style="56" customWidth="1"/>
    <col min="4103" max="4352" width="9" style="56"/>
    <col min="4353" max="4353" width="23.625" style="56" customWidth="1"/>
    <col min="4354" max="4354" width="14.875" style="56" customWidth="1"/>
    <col min="4355" max="4357" width="15.625" style="56" customWidth="1"/>
    <col min="4358" max="4358" width="10.75" style="56" customWidth="1"/>
    <col min="4359" max="4608" width="9" style="56"/>
    <col min="4609" max="4609" width="23.625" style="56" customWidth="1"/>
    <col min="4610" max="4610" width="14.875" style="56" customWidth="1"/>
    <col min="4611" max="4613" width="15.625" style="56" customWidth="1"/>
    <col min="4614" max="4614" width="10.75" style="56" customWidth="1"/>
    <col min="4615" max="4864" width="9" style="56"/>
    <col min="4865" max="4865" width="23.625" style="56" customWidth="1"/>
    <col min="4866" max="4866" width="14.875" style="56" customWidth="1"/>
    <col min="4867" max="4869" width="15.625" style="56" customWidth="1"/>
    <col min="4870" max="4870" width="10.75" style="56" customWidth="1"/>
    <col min="4871" max="5120" width="9" style="56"/>
    <col min="5121" max="5121" width="23.625" style="56" customWidth="1"/>
    <col min="5122" max="5122" width="14.875" style="56" customWidth="1"/>
    <col min="5123" max="5125" width="15.625" style="56" customWidth="1"/>
    <col min="5126" max="5126" width="10.75" style="56" customWidth="1"/>
    <col min="5127" max="5376" width="9" style="56"/>
    <col min="5377" max="5377" width="23.625" style="56" customWidth="1"/>
    <col min="5378" max="5378" width="14.875" style="56" customWidth="1"/>
    <col min="5379" max="5381" width="15.625" style="56" customWidth="1"/>
    <col min="5382" max="5382" width="10.75" style="56" customWidth="1"/>
    <col min="5383" max="5632" width="9" style="56"/>
    <col min="5633" max="5633" width="23.625" style="56" customWidth="1"/>
    <col min="5634" max="5634" width="14.875" style="56" customWidth="1"/>
    <col min="5635" max="5637" width="15.625" style="56" customWidth="1"/>
    <col min="5638" max="5638" width="10.75" style="56" customWidth="1"/>
    <col min="5639" max="5888" width="9" style="56"/>
    <col min="5889" max="5889" width="23.625" style="56" customWidth="1"/>
    <col min="5890" max="5890" width="14.875" style="56" customWidth="1"/>
    <col min="5891" max="5893" width="15.625" style="56" customWidth="1"/>
    <col min="5894" max="5894" width="10.75" style="56" customWidth="1"/>
    <col min="5895" max="6144" width="9" style="56"/>
    <col min="6145" max="6145" width="23.625" style="56" customWidth="1"/>
    <col min="6146" max="6146" width="14.875" style="56" customWidth="1"/>
    <col min="6147" max="6149" width="15.625" style="56" customWidth="1"/>
    <col min="6150" max="6150" width="10.75" style="56" customWidth="1"/>
    <col min="6151" max="6400" width="9" style="56"/>
    <col min="6401" max="6401" width="23.625" style="56" customWidth="1"/>
    <col min="6402" max="6402" width="14.875" style="56" customWidth="1"/>
    <col min="6403" max="6405" width="15.625" style="56" customWidth="1"/>
    <col min="6406" max="6406" width="10.75" style="56" customWidth="1"/>
    <col min="6407" max="6656" width="9" style="56"/>
    <col min="6657" max="6657" width="23.625" style="56" customWidth="1"/>
    <col min="6658" max="6658" width="14.875" style="56" customWidth="1"/>
    <col min="6659" max="6661" width="15.625" style="56" customWidth="1"/>
    <col min="6662" max="6662" width="10.75" style="56" customWidth="1"/>
    <col min="6663" max="6912" width="9" style="56"/>
    <col min="6913" max="6913" width="23.625" style="56" customWidth="1"/>
    <col min="6914" max="6914" width="14.875" style="56" customWidth="1"/>
    <col min="6915" max="6917" width="15.625" style="56" customWidth="1"/>
    <col min="6918" max="6918" width="10.75" style="56" customWidth="1"/>
    <col min="6919" max="7168" width="9" style="56"/>
    <col min="7169" max="7169" width="23.625" style="56" customWidth="1"/>
    <col min="7170" max="7170" width="14.875" style="56" customWidth="1"/>
    <col min="7171" max="7173" width="15.625" style="56" customWidth="1"/>
    <col min="7174" max="7174" width="10.75" style="56" customWidth="1"/>
    <col min="7175" max="7424" width="9" style="56"/>
    <col min="7425" max="7425" width="23.625" style="56" customWidth="1"/>
    <col min="7426" max="7426" width="14.875" style="56" customWidth="1"/>
    <col min="7427" max="7429" width="15.625" style="56" customWidth="1"/>
    <col min="7430" max="7430" width="10.75" style="56" customWidth="1"/>
    <col min="7431" max="7680" width="9" style="56"/>
    <col min="7681" max="7681" width="23.625" style="56" customWidth="1"/>
    <col min="7682" max="7682" width="14.875" style="56" customWidth="1"/>
    <col min="7683" max="7685" width="15.625" style="56" customWidth="1"/>
    <col min="7686" max="7686" width="10.75" style="56" customWidth="1"/>
    <col min="7687" max="7936" width="9" style="56"/>
    <col min="7937" max="7937" width="23.625" style="56" customWidth="1"/>
    <col min="7938" max="7938" width="14.875" style="56" customWidth="1"/>
    <col min="7939" max="7941" width="15.625" style="56" customWidth="1"/>
    <col min="7942" max="7942" width="10.75" style="56" customWidth="1"/>
    <col min="7943" max="8192" width="9" style="56"/>
    <col min="8193" max="8193" width="23.625" style="56" customWidth="1"/>
    <col min="8194" max="8194" width="14.875" style="56" customWidth="1"/>
    <col min="8195" max="8197" width="15.625" style="56" customWidth="1"/>
    <col min="8198" max="8198" width="10.75" style="56" customWidth="1"/>
    <col min="8199" max="8448" width="9" style="56"/>
    <col min="8449" max="8449" width="23.625" style="56" customWidth="1"/>
    <col min="8450" max="8450" width="14.875" style="56" customWidth="1"/>
    <col min="8451" max="8453" width="15.625" style="56" customWidth="1"/>
    <col min="8454" max="8454" width="10.75" style="56" customWidth="1"/>
    <col min="8455" max="8704" width="9" style="56"/>
    <col min="8705" max="8705" width="23.625" style="56" customWidth="1"/>
    <col min="8706" max="8706" width="14.875" style="56" customWidth="1"/>
    <col min="8707" max="8709" width="15.625" style="56" customWidth="1"/>
    <col min="8710" max="8710" width="10.75" style="56" customWidth="1"/>
    <col min="8711" max="8960" width="9" style="56"/>
    <col min="8961" max="8961" width="23.625" style="56" customWidth="1"/>
    <col min="8962" max="8962" width="14.875" style="56" customWidth="1"/>
    <col min="8963" max="8965" width="15.625" style="56" customWidth="1"/>
    <col min="8966" max="8966" width="10.75" style="56" customWidth="1"/>
    <col min="8967" max="9216" width="9" style="56"/>
    <col min="9217" max="9217" width="23.625" style="56" customWidth="1"/>
    <col min="9218" max="9218" width="14.875" style="56" customWidth="1"/>
    <col min="9219" max="9221" width="15.625" style="56" customWidth="1"/>
    <col min="9222" max="9222" width="10.75" style="56" customWidth="1"/>
    <col min="9223" max="9472" width="9" style="56"/>
    <col min="9473" max="9473" width="23.625" style="56" customWidth="1"/>
    <col min="9474" max="9474" width="14.875" style="56" customWidth="1"/>
    <col min="9475" max="9477" width="15.625" style="56" customWidth="1"/>
    <col min="9478" max="9478" width="10.75" style="56" customWidth="1"/>
    <col min="9479" max="9728" width="9" style="56"/>
    <col min="9729" max="9729" width="23.625" style="56" customWidth="1"/>
    <col min="9730" max="9730" width="14.875" style="56" customWidth="1"/>
    <col min="9731" max="9733" width="15.625" style="56" customWidth="1"/>
    <col min="9734" max="9734" width="10.75" style="56" customWidth="1"/>
    <col min="9735" max="9984" width="9" style="56"/>
    <col min="9985" max="9985" width="23.625" style="56" customWidth="1"/>
    <col min="9986" max="9986" width="14.875" style="56" customWidth="1"/>
    <col min="9987" max="9989" width="15.625" style="56" customWidth="1"/>
    <col min="9990" max="9990" width="10.75" style="56" customWidth="1"/>
    <col min="9991" max="10240" width="9" style="56"/>
    <col min="10241" max="10241" width="23.625" style="56" customWidth="1"/>
    <col min="10242" max="10242" width="14.875" style="56" customWidth="1"/>
    <col min="10243" max="10245" width="15.625" style="56" customWidth="1"/>
    <col min="10246" max="10246" width="10.75" style="56" customWidth="1"/>
    <col min="10247" max="10496" width="9" style="56"/>
    <col min="10497" max="10497" width="23.625" style="56" customWidth="1"/>
    <col min="10498" max="10498" width="14.875" style="56" customWidth="1"/>
    <col min="10499" max="10501" width="15.625" style="56" customWidth="1"/>
    <col min="10502" max="10502" width="10.75" style="56" customWidth="1"/>
    <col min="10503" max="10752" width="9" style="56"/>
    <col min="10753" max="10753" width="23.625" style="56" customWidth="1"/>
    <col min="10754" max="10754" width="14.875" style="56" customWidth="1"/>
    <col min="10755" max="10757" width="15.625" style="56" customWidth="1"/>
    <col min="10758" max="10758" width="10.75" style="56" customWidth="1"/>
    <col min="10759" max="11008" width="9" style="56"/>
    <col min="11009" max="11009" width="23.625" style="56" customWidth="1"/>
    <col min="11010" max="11010" width="14.875" style="56" customWidth="1"/>
    <col min="11011" max="11013" width="15.625" style="56" customWidth="1"/>
    <col min="11014" max="11014" width="10.75" style="56" customWidth="1"/>
    <col min="11015" max="11264" width="9" style="56"/>
    <col min="11265" max="11265" width="23.625" style="56" customWidth="1"/>
    <col min="11266" max="11266" width="14.875" style="56" customWidth="1"/>
    <col min="11267" max="11269" width="15.625" style="56" customWidth="1"/>
    <col min="11270" max="11270" width="10.75" style="56" customWidth="1"/>
    <col min="11271" max="11520" width="9" style="56"/>
    <col min="11521" max="11521" width="23.625" style="56" customWidth="1"/>
    <col min="11522" max="11522" width="14.875" style="56" customWidth="1"/>
    <col min="11523" max="11525" width="15.625" style="56" customWidth="1"/>
    <col min="11526" max="11526" width="10.75" style="56" customWidth="1"/>
    <col min="11527" max="11776" width="9" style="56"/>
    <col min="11777" max="11777" width="23.625" style="56" customWidth="1"/>
    <col min="11778" max="11778" width="14.875" style="56" customWidth="1"/>
    <col min="11779" max="11781" width="15.625" style="56" customWidth="1"/>
    <col min="11782" max="11782" width="10.75" style="56" customWidth="1"/>
    <col min="11783" max="12032" width="9" style="56"/>
    <col min="12033" max="12033" width="23.625" style="56" customWidth="1"/>
    <col min="12034" max="12034" width="14.875" style="56" customWidth="1"/>
    <col min="12035" max="12037" width="15.625" style="56" customWidth="1"/>
    <col min="12038" max="12038" width="10.75" style="56" customWidth="1"/>
    <col min="12039" max="12288" width="9" style="56"/>
    <col min="12289" max="12289" width="23.625" style="56" customWidth="1"/>
    <col min="12290" max="12290" width="14.875" style="56" customWidth="1"/>
    <col min="12291" max="12293" width="15.625" style="56" customWidth="1"/>
    <col min="12294" max="12294" width="10.75" style="56" customWidth="1"/>
    <col min="12295" max="12544" width="9" style="56"/>
    <col min="12545" max="12545" width="23.625" style="56" customWidth="1"/>
    <col min="12546" max="12546" width="14.875" style="56" customWidth="1"/>
    <col min="12547" max="12549" width="15.625" style="56" customWidth="1"/>
    <col min="12550" max="12550" width="10.75" style="56" customWidth="1"/>
    <col min="12551" max="12800" width="9" style="56"/>
    <col min="12801" max="12801" width="23.625" style="56" customWidth="1"/>
    <col min="12802" max="12802" width="14.875" style="56" customWidth="1"/>
    <col min="12803" max="12805" width="15.625" style="56" customWidth="1"/>
    <col min="12806" max="12806" width="10.75" style="56" customWidth="1"/>
    <col min="12807" max="13056" width="9" style="56"/>
    <col min="13057" max="13057" width="23.625" style="56" customWidth="1"/>
    <col min="13058" max="13058" width="14.875" style="56" customWidth="1"/>
    <col min="13059" max="13061" width="15.625" style="56" customWidth="1"/>
    <col min="13062" max="13062" width="10.75" style="56" customWidth="1"/>
    <col min="13063" max="13312" width="9" style="56"/>
    <col min="13313" max="13313" width="23.625" style="56" customWidth="1"/>
    <col min="13314" max="13314" width="14.875" style="56" customWidth="1"/>
    <col min="13315" max="13317" width="15.625" style="56" customWidth="1"/>
    <col min="13318" max="13318" width="10.75" style="56" customWidth="1"/>
    <col min="13319" max="13568" width="9" style="56"/>
    <col min="13569" max="13569" width="23.625" style="56" customWidth="1"/>
    <col min="13570" max="13570" width="14.875" style="56" customWidth="1"/>
    <col min="13571" max="13573" width="15.625" style="56" customWidth="1"/>
    <col min="13574" max="13574" width="10.75" style="56" customWidth="1"/>
    <col min="13575" max="13824" width="9" style="56"/>
    <col min="13825" max="13825" width="23.625" style="56" customWidth="1"/>
    <col min="13826" max="13826" width="14.875" style="56" customWidth="1"/>
    <col min="13827" max="13829" width="15.625" style="56" customWidth="1"/>
    <col min="13830" max="13830" width="10.75" style="56" customWidth="1"/>
    <col min="13831" max="14080" width="9" style="56"/>
    <col min="14081" max="14081" width="23.625" style="56" customWidth="1"/>
    <col min="14082" max="14082" width="14.875" style="56" customWidth="1"/>
    <col min="14083" max="14085" width="15.625" style="56" customWidth="1"/>
    <col min="14086" max="14086" width="10.75" style="56" customWidth="1"/>
    <col min="14087" max="14336" width="9" style="56"/>
    <col min="14337" max="14337" width="23.625" style="56" customWidth="1"/>
    <col min="14338" max="14338" width="14.875" style="56" customWidth="1"/>
    <col min="14339" max="14341" width="15.625" style="56" customWidth="1"/>
    <col min="14342" max="14342" width="10.75" style="56" customWidth="1"/>
    <col min="14343" max="14592" width="9" style="56"/>
    <col min="14593" max="14593" width="23.625" style="56" customWidth="1"/>
    <col min="14594" max="14594" width="14.875" style="56" customWidth="1"/>
    <col min="14595" max="14597" width="15.625" style="56" customWidth="1"/>
    <col min="14598" max="14598" width="10.75" style="56" customWidth="1"/>
    <col min="14599" max="14848" width="9" style="56"/>
    <col min="14849" max="14849" width="23.625" style="56" customWidth="1"/>
    <col min="14850" max="14850" width="14.875" style="56" customWidth="1"/>
    <col min="14851" max="14853" width="15.625" style="56" customWidth="1"/>
    <col min="14854" max="14854" width="10.75" style="56" customWidth="1"/>
    <col min="14855" max="15104" width="9" style="56"/>
    <col min="15105" max="15105" width="23.625" style="56" customWidth="1"/>
    <col min="15106" max="15106" width="14.875" style="56" customWidth="1"/>
    <col min="15107" max="15109" width="15.625" style="56" customWidth="1"/>
    <col min="15110" max="15110" width="10.75" style="56" customWidth="1"/>
    <col min="15111" max="15360" width="9" style="56"/>
    <col min="15361" max="15361" width="23.625" style="56" customWidth="1"/>
    <col min="15362" max="15362" width="14.875" style="56" customWidth="1"/>
    <col min="15363" max="15365" width="15.625" style="56" customWidth="1"/>
    <col min="15366" max="15366" width="10.75" style="56" customWidth="1"/>
    <col min="15367" max="15616" width="9" style="56"/>
    <col min="15617" max="15617" width="23.625" style="56" customWidth="1"/>
    <col min="15618" max="15618" width="14.875" style="56" customWidth="1"/>
    <col min="15619" max="15621" width="15.625" style="56" customWidth="1"/>
    <col min="15622" max="15622" width="10.75" style="56" customWidth="1"/>
    <col min="15623" max="15872" width="9" style="56"/>
    <col min="15873" max="15873" width="23.625" style="56" customWidth="1"/>
    <col min="15874" max="15874" width="14.875" style="56" customWidth="1"/>
    <col min="15875" max="15877" width="15.625" style="56" customWidth="1"/>
    <col min="15878" max="15878" width="10.75" style="56" customWidth="1"/>
    <col min="15879" max="16128" width="9" style="56"/>
    <col min="16129" max="16129" width="23.625" style="56" customWidth="1"/>
    <col min="16130" max="16130" width="14.875" style="56" customWidth="1"/>
    <col min="16131" max="16133" width="15.625" style="56" customWidth="1"/>
    <col min="16134" max="16134" width="10.75" style="56" customWidth="1"/>
    <col min="16135" max="16384" width="9" style="56"/>
  </cols>
  <sheetData>
    <row r="1" spans="1:8" s="21" customFormat="1" ht="21" customHeight="1">
      <c r="A1" s="82" t="s">
        <v>126</v>
      </c>
      <c r="B1" s="82"/>
      <c r="C1" s="82"/>
      <c r="D1" s="82"/>
      <c r="E1" s="82"/>
      <c r="H1" s="22"/>
    </row>
    <row r="2" spans="1:8" s="21" customFormat="1" ht="28.9" customHeight="1">
      <c r="A2" s="83" t="s">
        <v>127</v>
      </c>
      <c r="B2" s="83"/>
      <c r="C2" s="83"/>
      <c r="D2" s="83"/>
      <c r="E2" s="83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128</v>
      </c>
      <c r="B4" s="25" t="s">
        <v>129</v>
      </c>
      <c r="C4" s="26" t="s">
        <v>130</v>
      </c>
      <c r="D4" s="26" t="s">
        <v>131</v>
      </c>
      <c r="E4" s="27" t="s">
        <v>132</v>
      </c>
      <c r="H4" s="29"/>
    </row>
    <row r="5" spans="1:8" s="34" customFormat="1" ht="39.950000000000003" customHeight="1">
      <c r="A5" s="30" t="s">
        <v>133</v>
      </c>
      <c r="B5" s="31">
        <f>B6+SUM(B14:B20)</f>
        <v>4060846000</v>
      </c>
      <c r="C5" s="31">
        <f>C6+SUM(C14:C20)</f>
        <v>232489183</v>
      </c>
      <c r="D5" s="31">
        <f>D6+SUM(D14:D20)</f>
        <v>1097117308</v>
      </c>
      <c r="E5" s="32">
        <f t="shared" ref="E5:E20" si="0">D5/B5*100</f>
        <v>27.016964149834788</v>
      </c>
      <c r="F5" s="33"/>
    </row>
    <row r="6" spans="1:8" s="34" customFormat="1" ht="39.950000000000003" customHeight="1">
      <c r="A6" s="35" t="s">
        <v>134</v>
      </c>
      <c r="B6" s="36">
        <f>SUM(B7:B13)</f>
        <v>628580000</v>
      </c>
      <c r="C6" s="36">
        <f>SUM(C7:C13)</f>
        <v>44820239</v>
      </c>
      <c r="D6" s="36">
        <f>SUM(D7:D13)</f>
        <v>294646418</v>
      </c>
      <c r="E6" s="37">
        <f t="shared" si="0"/>
        <v>46.874927296445954</v>
      </c>
      <c r="F6" s="33"/>
    </row>
    <row r="7" spans="1:8" s="34" customFormat="1" ht="39.950000000000003" customHeight="1">
      <c r="A7" s="38" t="s">
        <v>135</v>
      </c>
      <c r="B7" s="39">
        <v>71679000</v>
      </c>
      <c r="C7" s="40">
        <v>5999646</v>
      </c>
      <c r="D7" s="40">
        <v>18856030</v>
      </c>
      <c r="E7" s="37">
        <f t="shared" si="0"/>
        <v>26.306212419258081</v>
      </c>
      <c r="F7" s="33"/>
    </row>
    <row r="8" spans="1:8" s="34" customFormat="1" ht="39.950000000000003" customHeight="1">
      <c r="A8" s="38" t="s">
        <v>136</v>
      </c>
      <c r="B8" s="39">
        <v>535901000</v>
      </c>
      <c r="C8" s="41">
        <v>36358000</v>
      </c>
      <c r="D8" s="40">
        <v>271637437</v>
      </c>
      <c r="E8" s="37">
        <f t="shared" si="0"/>
        <v>50.687988453091151</v>
      </c>
      <c r="F8" s="33"/>
    </row>
    <row r="9" spans="1:8" s="34" customFormat="1" ht="39.950000000000003" customHeight="1">
      <c r="A9" s="42" t="s">
        <v>137</v>
      </c>
      <c r="B9" s="39">
        <v>2500000</v>
      </c>
      <c r="C9" s="40">
        <v>1277</v>
      </c>
      <c r="D9" s="40">
        <v>1277</v>
      </c>
      <c r="E9" s="37">
        <f t="shared" si="0"/>
        <v>5.1079999999999993E-2</v>
      </c>
      <c r="F9" s="33"/>
    </row>
    <row r="10" spans="1:8" s="34" customFormat="1" ht="39.950000000000003" customHeight="1">
      <c r="A10" s="42" t="s">
        <v>138</v>
      </c>
      <c r="B10" s="39">
        <v>4800000</v>
      </c>
      <c r="C10" s="40">
        <v>802442</v>
      </c>
      <c r="D10" s="40">
        <v>1564674</v>
      </c>
      <c r="E10" s="37">
        <f t="shared" si="0"/>
        <v>32.597375</v>
      </c>
      <c r="F10" s="33"/>
    </row>
    <row r="11" spans="1:8" s="34" customFormat="1" ht="39.950000000000003" customHeight="1">
      <c r="A11" s="43" t="s">
        <v>139</v>
      </c>
      <c r="B11" s="39">
        <v>3200000</v>
      </c>
      <c r="C11" s="40">
        <v>0</v>
      </c>
      <c r="D11" s="40">
        <v>0</v>
      </c>
      <c r="E11" s="37">
        <f t="shared" si="0"/>
        <v>0</v>
      </c>
      <c r="F11" s="33"/>
    </row>
    <row r="12" spans="1:8" s="34" customFormat="1" ht="39.950000000000003" customHeight="1">
      <c r="A12" s="43" t="s">
        <v>140</v>
      </c>
      <c r="B12" s="39">
        <v>9000000</v>
      </c>
      <c r="C12" s="40">
        <v>795240</v>
      </c>
      <c r="D12" s="40">
        <v>1019975</v>
      </c>
      <c r="E12" s="37">
        <f t="shared" si="0"/>
        <v>11.333055555555555</v>
      </c>
      <c r="F12" s="33"/>
    </row>
    <row r="13" spans="1:8" s="34" customFormat="1" ht="39.950000000000003" customHeight="1">
      <c r="A13" s="43" t="s">
        <v>141</v>
      </c>
      <c r="B13" s="39">
        <v>1500000</v>
      </c>
      <c r="C13" s="40">
        <v>863634</v>
      </c>
      <c r="D13" s="40">
        <v>1567025</v>
      </c>
      <c r="E13" s="37">
        <f t="shared" si="0"/>
        <v>104.46833333333333</v>
      </c>
      <c r="F13" s="33"/>
    </row>
    <row r="14" spans="1:8" s="34" customFormat="1" ht="39.950000000000003" customHeight="1">
      <c r="A14" s="35" t="s">
        <v>142</v>
      </c>
      <c r="B14" s="39">
        <v>5060000</v>
      </c>
      <c r="C14" s="44">
        <v>87501</v>
      </c>
      <c r="D14" s="40">
        <v>811921</v>
      </c>
      <c r="E14" s="37">
        <f t="shared" si="0"/>
        <v>16.045869565217391</v>
      </c>
      <c r="F14" s="33"/>
    </row>
    <row r="15" spans="1:8" s="34" customFormat="1" ht="39.950000000000003" customHeight="1">
      <c r="A15" s="35" t="s">
        <v>143</v>
      </c>
      <c r="B15" s="39">
        <v>31655000</v>
      </c>
      <c r="C15" s="40">
        <v>2677489</v>
      </c>
      <c r="D15" s="40">
        <v>7236693</v>
      </c>
      <c r="E15" s="37">
        <f t="shared" si="0"/>
        <v>22.861137261096193</v>
      </c>
      <c r="F15" s="33"/>
    </row>
    <row r="16" spans="1:8" s="34" customFormat="1" ht="39.950000000000003" customHeight="1">
      <c r="A16" s="35" t="s">
        <v>144</v>
      </c>
      <c r="B16" s="39">
        <f>10985000</f>
        <v>10985000</v>
      </c>
      <c r="C16" s="36">
        <f>1355610+1934300</f>
        <v>3289910</v>
      </c>
      <c r="D16" s="36">
        <f>6976772+1934300</f>
        <v>8911072</v>
      </c>
      <c r="E16" s="37">
        <f t="shared" si="0"/>
        <v>81.120364132908506</v>
      </c>
      <c r="F16" s="33"/>
    </row>
    <row r="17" spans="1:12" s="34" customFormat="1" ht="39.950000000000003" customHeight="1">
      <c r="A17" s="35" t="s">
        <v>145</v>
      </c>
      <c r="B17" s="39">
        <v>6003000</v>
      </c>
      <c r="C17" s="44" t="s">
        <v>146</v>
      </c>
      <c r="D17" s="40">
        <v>0</v>
      </c>
      <c r="E17" s="37">
        <f t="shared" si="0"/>
        <v>0</v>
      </c>
      <c r="F17" s="33"/>
    </row>
    <row r="18" spans="1:12" s="34" customFormat="1" ht="39.950000000000003" customHeight="1">
      <c r="A18" s="35" t="s">
        <v>147</v>
      </c>
      <c r="B18" s="39">
        <v>3194075000</v>
      </c>
      <c r="C18" s="36">
        <v>181023779</v>
      </c>
      <c r="D18" s="36">
        <v>783636593</v>
      </c>
      <c r="E18" s="37">
        <f t="shared" si="0"/>
        <v>24.534069895040034</v>
      </c>
      <c r="F18" s="33"/>
    </row>
    <row r="19" spans="1:12" s="34" customFormat="1" ht="39.950000000000003" customHeight="1">
      <c r="A19" s="35" t="s">
        <v>148</v>
      </c>
      <c r="B19" s="39">
        <v>180001000</v>
      </c>
      <c r="C19" s="40">
        <v>0</v>
      </c>
      <c r="D19" s="40">
        <v>0</v>
      </c>
      <c r="E19" s="37">
        <f t="shared" si="0"/>
        <v>0</v>
      </c>
      <c r="F19" s="33"/>
    </row>
    <row r="20" spans="1:12" s="34" customFormat="1" ht="39.950000000000003" customHeight="1">
      <c r="A20" s="45" t="s">
        <v>149</v>
      </c>
      <c r="B20" s="46">
        <v>4487000</v>
      </c>
      <c r="C20" s="47">
        <v>590265</v>
      </c>
      <c r="D20" s="47">
        <v>1874611</v>
      </c>
      <c r="E20" s="48">
        <f t="shared" si="0"/>
        <v>41.778716291508808</v>
      </c>
      <c r="F20" s="33"/>
    </row>
    <row r="21" spans="1:12" s="52" customFormat="1" ht="21" customHeight="1">
      <c r="A21" s="49" t="s">
        <v>150</v>
      </c>
      <c r="B21" s="50"/>
      <c r="C21" s="50"/>
      <c r="D21" s="50"/>
      <c r="E21" s="50"/>
      <c r="F21" s="51"/>
      <c r="G21" s="51"/>
      <c r="H21" s="51"/>
      <c r="I21" s="51"/>
      <c r="L21" s="53"/>
    </row>
    <row r="22" spans="1:12" s="34" customFormat="1" ht="15" customHeight="1">
      <c r="B22" s="54"/>
      <c r="C22" s="54"/>
      <c r="D22" s="54"/>
      <c r="E22" s="55"/>
      <c r="F22" s="33"/>
    </row>
    <row r="23" spans="1:12" s="34" customFormat="1" ht="15" customHeight="1">
      <c r="B23" s="54"/>
      <c r="C23" s="54"/>
      <c r="D23" s="54"/>
      <c r="E23" s="55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6" activePane="bottomRight" state="frozen"/>
      <selection activeCell="F11" sqref="F11"/>
      <selection pane="topRight" activeCell="F11" sqref="F11"/>
      <selection pane="bottomLeft" activeCell="F11" sqref="F11"/>
      <selection pane="bottomRight" sqref="A1:E1"/>
    </sheetView>
  </sheetViews>
  <sheetFormatPr defaultRowHeight="27.95" customHeight="1"/>
  <cols>
    <col min="1" max="1" width="23.625" style="56" customWidth="1"/>
    <col min="2" max="2" width="14.875" style="57" customWidth="1"/>
    <col min="3" max="4" width="15.625" style="57" customWidth="1"/>
    <col min="5" max="5" width="15.625" style="58" customWidth="1"/>
    <col min="6" max="6" width="10.75" style="59" customWidth="1"/>
    <col min="7" max="256" width="9" style="56"/>
    <col min="257" max="257" width="23.625" style="56" customWidth="1"/>
    <col min="258" max="258" width="14.875" style="56" customWidth="1"/>
    <col min="259" max="261" width="15.625" style="56" customWidth="1"/>
    <col min="262" max="262" width="10.75" style="56" customWidth="1"/>
    <col min="263" max="512" width="9" style="56"/>
    <col min="513" max="513" width="23.625" style="56" customWidth="1"/>
    <col min="514" max="514" width="14.875" style="56" customWidth="1"/>
    <col min="515" max="517" width="15.625" style="56" customWidth="1"/>
    <col min="518" max="518" width="10.75" style="56" customWidth="1"/>
    <col min="519" max="768" width="9" style="56"/>
    <col min="769" max="769" width="23.625" style="56" customWidth="1"/>
    <col min="770" max="770" width="14.875" style="56" customWidth="1"/>
    <col min="771" max="773" width="15.625" style="56" customWidth="1"/>
    <col min="774" max="774" width="10.75" style="56" customWidth="1"/>
    <col min="775" max="1024" width="9" style="56"/>
    <col min="1025" max="1025" width="23.625" style="56" customWidth="1"/>
    <col min="1026" max="1026" width="14.875" style="56" customWidth="1"/>
    <col min="1027" max="1029" width="15.625" style="56" customWidth="1"/>
    <col min="1030" max="1030" width="10.75" style="56" customWidth="1"/>
    <col min="1031" max="1280" width="9" style="56"/>
    <col min="1281" max="1281" width="23.625" style="56" customWidth="1"/>
    <col min="1282" max="1282" width="14.875" style="56" customWidth="1"/>
    <col min="1283" max="1285" width="15.625" style="56" customWidth="1"/>
    <col min="1286" max="1286" width="10.75" style="56" customWidth="1"/>
    <col min="1287" max="1536" width="9" style="56"/>
    <col min="1537" max="1537" width="23.625" style="56" customWidth="1"/>
    <col min="1538" max="1538" width="14.875" style="56" customWidth="1"/>
    <col min="1539" max="1541" width="15.625" style="56" customWidth="1"/>
    <col min="1542" max="1542" width="10.75" style="56" customWidth="1"/>
    <col min="1543" max="1792" width="9" style="56"/>
    <col min="1793" max="1793" width="23.625" style="56" customWidth="1"/>
    <col min="1794" max="1794" width="14.875" style="56" customWidth="1"/>
    <col min="1795" max="1797" width="15.625" style="56" customWidth="1"/>
    <col min="1798" max="1798" width="10.75" style="56" customWidth="1"/>
    <col min="1799" max="2048" width="9" style="56"/>
    <col min="2049" max="2049" width="23.625" style="56" customWidth="1"/>
    <col min="2050" max="2050" width="14.875" style="56" customWidth="1"/>
    <col min="2051" max="2053" width="15.625" style="56" customWidth="1"/>
    <col min="2054" max="2054" width="10.75" style="56" customWidth="1"/>
    <col min="2055" max="2304" width="9" style="56"/>
    <col min="2305" max="2305" width="23.625" style="56" customWidth="1"/>
    <col min="2306" max="2306" width="14.875" style="56" customWidth="1"/>
    <col min="2307" max="2309" width="15.625" style="56" customWidth="1"/>
    <col min="2310" max="2310" width="10.75" style="56" customWidth="1"/>
    <col min="2311" max="2560" width="9" style="56"/>
    <col min="2561" max="2561" width="23.625" style="56" customWidth="1"/>
    <col min="2562" max="2562" width="14.875" style="56" customWidth="1"/>
    <col min="2563" max="2565" width="15.625" style="56" customWidth="1"/>
    <col min="2566" max="2566" width="10.75" style="56" customWidth="1"/>
    <col min="2567" max="2816" width="9" style="56"/>
    <col min="2817" max="2817" width="23.625" style="56" customWidth="1"/>
    <col min="2818" max="2818" width="14.875" style="56" customWidth="1"/>
    <col min="2819" max="2821" width="15.625" style="56" customWidth="1"/>
    <col min="2822" max="2822" width="10.75" style="56" customWidth="1"/>
    <col min="2823" max="3072" width="9" style="56"/>
    <col min="3073" max="3073" width="23.625" style="56" customWidth="1"/>
    <col min="3074" max="3074" width="14.875" style="56" customWidth="1"/>
    <col min="3075" max="3077" width="15.625" style="56" customWidth="1"/>
    <col min="3078" max="3078" width="10.75" style="56" customWidth="1"/>
    <col min="3079" max="3328" width="9" style="56"/>
    <col min="3329" max="3329" width="23.625" style="56" customWidth="1"/>
    <col min="3330" max="3330" width="14.875" style="56" customWidth="1"/>
    <col min="3331" max="3333" width="15.625" style="56" customWidth="1"/>
    <col min="3334" max="3334" width="10.75" style="56" customWidth="1"/>
    <col min="3335" max="3584" width="9" style="56"/>
    <col min="3585" max="3585" width="23.625" style="56" customWidth="1"/>
    <col min="3586" max="3586" width="14.875" style="56" customWidth="1"/>
    <col min="3587" max="3589" width="15.625" style="56" customWidth="1"/>
    <col min="3590" max="3590" width="10.75" style="56" customWidth="1"/>
    <col min="3591" max="3840" width="9" style="56"/>
    <col min="3841" max="3841" width="23.625" style="56" customWidth="1"/>
    <col min="3842" max="3842" width="14.875" style="56" customWidth="1"/>
    <col min="3843" max="3845" width="15.625" style="56" customWidth="1"/>
    <col min="3846" max="3846" width="10.75" style="56" customWidth="1"/>
    <col min="3847" max="4096" width="9" style="56"/>
    <col min="4097" max="4097" width="23.625" style="56" customWidth="1"/>
    <col min="4098" max="4098" width="14.875" style="56" customWidth="1"/>
    <col min="4099" max="4101" width="15.625" style="56" customWidth="1"/>
    <col min="4102" max="4102" width="10.75" style="56" customWidth="1"/>
    <col min="4103" max="4352" width="9" style="56"/>
    <col min="4353" max="4353" width="23.625" style="56" customWidth="1"/>
    <col min="4354" max="4354" width="14.875" style="56" customWidth="1"/>
    <col min="4355" max="4357" width="15.625" style="56" customWidth="1"/>
    <col min="4358" max="4358" width="10.75" style="56" customWidth="1"/>
    <col min="4359" max="4608" width="9" style="56"/>
    <col min="4609" max="4609" width="23.625" style="56" customWidth="1"/>
    <col min="4610" max="4610" width="14.875" style="56" customWidth="1"/>
    <col min="4611" max="4613" width="15.625" style="56" customWidth="1"/>
    <col min="4614" max="4614" width="10.75" style="56" customWidth="1"/>
    <col min="4615" max="4864" width="9" style="56"/>
    <col min="4865" max="4865" width="23.625" style="56" customWidth="1"/>
    <col min="4866" max="4866" width="14.875" style="56" customWidth="1"/>
    <col min="4867" max="4869" width="15.625" style="56" customWidth="1"/>
    <col min="4870" max="4870" width="10.75" style="56" customWidth="1"/>
    <col min="4871" max="5120" width="9" style="56"/>
    <col min="5121" max="5121" width="23.625" style="56" customWidth="1"/>
    <col min="5122" max="5122" width="14.875" style="56" customWidth="1"/>
    <col min="5123" max="5125" width="15.625" style="56" customWidth="1"/>
    <col min="5126" max="5126" width="10.75" style="56" customWidth="1"/>
    <col min="5127" max="5376" width="9" style="56"/>
    <col min="5377" max="5377" width="23.625" style="56" customWidth="1"/>
    <col min="5378" max="5378" width="14.875" style="56" customWidth="1"/>
    <col min="5379" max="5381" width="15.625" style="56" customWidth="1"/>
    <col min="5382" max="5382" width="10.75" style="56" customWidth="1"/>
    <col min="5383" max="5632" width="9" style="56"/>
    <col min="5633" max="5633" width="23.625" style="56" customWidth="1"/>
    <col min="5634" max="5634" width="14.875" style="56" customWidth="1"/>
    <col min="5635" max="5637" width="15.625" style="56" customWidth="1"/>
    <col min="5638" max="5638" width="10.75" style="56" customWidth="1"/>
    <col min="5639" max="5888" width="9" style="56"/>
    <col min="5889" max="5889" width="23.625" style="56" customWidth="1"/>
    <col min="5890" max="5890" width="14.875" style="56" customWidth="1"/>
    <col min="5891" max="5893" width="15.625" style="56" customWidth="1"/>
    <col min="5894" max="5894" width="10.75" style="56" customWidth="1"/>
    <col min="5895" max="6144" width="9" style="56"/>
    <col min="6145" max="6145" width="23.625" style="56" customWidth="1"/>
    <col min="6146" max="6146" width="14.875" style="56" customWidth="1"/>
    <col min="6147" max="6149" width="15.625" style="56" customWidth="1"/>
    <col min="6150" max="6150" width="10.75" style="56" customWidth="1"/>
    <col min="6151" max="6400" width="9" style="56"/>
    <col min="6401" max="6401" width="23.625" style="56" customWidth="1"/>
    <col min="6402" max="6402" width="14.875" style="56" customWidth="1"/>
    <col min="6403" max="6405" width="15.625" style="56" customWidth="1"/>
    <col min="6406" max="6406" width="10.75" style="56" customWidth="1"/>
    <col min="6407" max="6656" width="9" style="56"/>
    <col min="6657" max="6657" width="23.625" style="56" customWidth="1"/>
    <col min="6658" max="6658" width="14.875" style="56" customWidth="1"/>
    <col min="6659" max="6661" width="15.625" style="56" customWidth="1"/>
    <col min="6662" max="6662" width="10.75" style="56" customWidth="1"/>
    <col min="6663" max="6912" width="9" style="56"/>
    <col min="6913" max="6913" width="23.625" style="56" customWidth="1"/>
    <col min="6914" max="6914" width="14.875" style="56" customWidth="1"/>
    <col min="6915" max="6917" width="15.625" style="56" customWidth="1"/>
    <col min="6918" max="6918" width="10.75" style="56" customWidth="1"/>
    <col min="6919" max="7168" width="9" style="56"/>
    <col min="7169" max="7169" width="23.625" style="56" customWidth="1"/>
    <col min="7170" max="7170" width="14.875" style="56" customWidth="1"/>
    <col min="7171" max="7173" width="15.625" style="56" customWidth="1"/>
    <col min="7174" max="7174" width="10.75" style="56" customWidth="1"/>
    <col min="7175" max="7424" width="9" style="56"/>
    <col min="7425" max="7425" width="23.625" style="56" customWidth="1"/>
    <col min="7426" max="7426" width="14.875" style="56" customWidth="1"/>
    <col min="7427" max="7429" width="15.625" style="56" customWidth="1"/>
    <col min="7430" max="7430" width="10.75" style="56" customWidth="1"/>
    <col min="7431" max="7680" width="9" style="56"/>
    <col min="7681" max="7681" width="23.625" style="56" customWidth="1"/>
    <col min="7682" max="7682" width="14.875" style="56" customWidth="1"/>
    <col min="7683" max="7685" width="15.625" style="56" customWidth="1"/>
    <col min="7686" max="7686" width="10.75" style="56" customWidth="1"/>
    <col min="7687" max="7936" width="9" style="56"/>
    <col min="7937" max="7937" width="23.625" style="56" customWidth="1"/>
    <col min="7938" max="7938" width="14.875" style="56" customWidth="1"/>
    <col min="7939" max="7941" width="15.625" style="56" customWidth="1"/>
    <col min="7942" max="7942" width="10.75" style="56" customWidth="1"/>
    <col min="7943" max="8192" width="9" style="56"/>
    <col min="8193" max="8193" width="23.625" style="56" customWidth="1"/>
    <col min="8194" max="8194" width="14.875" style="56" customWidth="1"/>
    <col min="8195" max="8197" width="15.625" style="56" customWidth="1"/>
    <col min="8198" max="8198" width="10.75" style="56" customWidth="1"/>
    <col min="8199" max="8448" width="9" style="56"/>
    <col min="8449" max="8449" width="23.625" style="56" customWidth="1"/>
    <col min="8450" max="8450" width="14.875" style="56" customWidth="1"/>
    <col min="8451" max="8453" width="15.625" style="56" customWidth="1"/>
    <col min="8454" max="8454" width="10.75" style="56" customWidth="1"/>
    <col min="8455" max="8704" width="9" style="56"/>
    <col min="8705" max="8705" width="23.625" style="56" customWidth="1"/>
    <col min="8706" max="8706" width="14.875" style="56" customWidth="1"/>
    <col min="8707" max="8709" width="15.625" style="56" customWidth="1"/>
    <col min="8710" max="8710" width="10.75" style="56" customWidth="1"/>
    <col min="8711" max="8960" width="9" style="56"/>
    <col min="8961" max="8961" width="23.625" style="56" customWidth="1"/>
    <col min="8962" max="8962" width="14.875" style="56" customWidth="1"/>
    <col min="8963" max="8965" width="15.625" style="56" customWidth="1"/>
    <col min="8966" max="8966" width="10.75" style="56" customWidth="1"/>
    <col min="8967" max="9216" width="9" style="56"/>
    <col min="9217" max="9217" width="23.625" style="56" customWidth="1"/>
    <col min="9218" max="9218" width="14.875" style="56" customWidth="1"/>
    <col min="9219" max="9221" width="15.625" style="56" customWidth="1"/>
    <col min="9222" max="9222" width="10.75" style="56" customWidth="1"/>
    <col min="9223" max="9472" width="9" style="56"/>
    <col min="9473" max="9473" width="23.625" style="56" customWidth="1"/>
    <col min="9474" max="9474" width="14.875" style="56" customWidth="1"/>
    <col min="9475" max="9477" width="15.625" style="56" customWidth="1"/>
    <col min="9478" max="9478" width="10.75" style="56" customWidth="1"/>
    <col min="9479" max="9728" width="9" style="56"/>
    <col min="9729" max="9729" width="23.625" style="56" customWidth="1"/>
    <col min="9730" max="9730" width="14.875" style="56" customWidth="1"/>
    <col min="9731" max="9733" width="15.625" style="56" customWidth="1"/>
    <col min="9734" max="9734" width="10.75" style="56" customWidth="1"/>
    <col min="9735" max="9984" width="9" style="56"/>
    <col min="9985" max="9985" width="23.625" style="56" customWidth="1"/>
    <col min="9986" max="9986" width="14.875" style="56" customWidth="1"/>
    <col min="9987" max="9989" width="15.625" style="56" customWidth="1"/>
    <col min="9990" max="9990" width="10.75" style="56" customWidth="1"/>
    <col min="9991" max="10240" width="9" style="56"/>
    <col min="10241" max="10241" width="23.625" style="56" customWidth="1"/>
    <col min="10242" max="10242" width="14.875" style="56" customWidth="1"/>
    <col min="10243" max="10245" width="15.625" style="56" customWidth="1"/>
    <col min="10246" max="10246" width="10.75" style="56" customWidth="1"/>
    <col min="10247" max="10496" width="9" style="56"/>
    <col min="10497" max="10497" width="23.625" style="56" customWidth="1"/>
    <col min="10498" max="10498" width="14.875" style="56" customWidth="1"/>
    <col min="10499" max="10501" width="15.625" style="56" customWidth="1"/>
    <col min="10502" max="10502" width="10.75" style="56" customWidth="1"/>
    <col min="10503" max="10752" width="9" style="56"/>
    <col min="10753" max="10753" width="23.625" style="56" customWidth="1"/>
    <col min="10754" max="10754" width="14.875" style="56" customWidth="1"/>
    <col min="10755" max="10757" width="15.625" style="56" customWidth="1"/>
    <col min="10758" max="10758" width="10.75" style="56" customWidth="1"/>
    <col min="10759" max="11008" width="9" style="56"/>
    <col min="11009" max="11009" width="23.625" style="56" customWidth="1"/>
    <col min="11010" max="11010" width="14.875" style="56" customWidth="1"/>
    <col min="11011" max="11013" width="15.625" style="56" customWidth="1"/>
    <col min="11014" max="11014" width="10.75" style="56" customWidth="1"/>
    <col min="11015" max="11264" width="9" style="56"/>
    <col min="11265" max="11265" width="23.625" style="56" customWidth="1"/>
    <col min="11266" max="11266" width="14.875" style="56" customWidth="1"/>
    <col min="11267" max="11269" width="15.625" style="56" customWidth="1"/>
    <col min="11270" max="11270" width="10.75" style="56" customWidth="1"/>
    <col min="11271" max="11520" width="9" style="56"/>
    <col min="11521" max="11521" width="23.625" style="56" customWidth="1"/>
    <col min="11522" max="11522" width="14.875" style="56" customWidth="1"/>
    <col min="11523" max="11525" width="15.625" style="56" customWidth="1"/>
    <col min="11526" max="11526" width="10.75" style="56" customWidth="1"/>
    <col min="11527" max="11776" width="9" style="56"/>
    <col min="11777" max="11777" width="23.625" style="56" customWidth="1"/>
    <col min="11778" max="11778" width="14.875" style="56" customWidth="1"/>
    <col min="11779" max="11781" width="15.625" style="56" customWidth="1"/>
    <col min="11782" max="11782" width="10.75" style="56" customWidth="1"/>
    <col min="11783" max="12032" width="9" style="56"/>
    <col min="12033" max="12033" width="23.625" style="56" customWidth="1"/>
    <col min="12034" max="12034" width="14.875" style="56" customWidth="1"/>
    <col min="12035" max="12037" width="15.625" style="56" customWidth="1"/>
    <col min="12038" max="12038" width="10.75" style="56" customWidth="1"/>
    <col min="12039" max="12288" width="9" style="56"/>
    <col min="12289" max="12289" width="23.625" style="56" customWidth="1"/>
    <col min="12290" max="12290" width="14.875" style="56" customWidth="1"/>
    <col min="12291" max="12293" width="15.625" style="56" customWidth="1"/>
    <col min="12294" max="12294" width="10.75" style="56" customWidth="1"/>
    <col min="12295" max="12544" width="9" style="56"/>
    <col min="12545" max="12545" width="23.625" style="56" customWidth="1"/>
    <col min="12546" max="12546" width="14.875" style="56" customWidth="1"/>
    <col min="12547" max="12549" width="15.625" style="56" customWidth="1"/>
    <col min="12550" max="12550" width="10.75" style="56" customWidth="1"/>
    <col min="12551" max="12800" width="9" style="56"/>
    <col min="12801" max="12801" width="23.625" style="56" customWidth="1"/>
    <col min="12802" max="12802" width="14.875" style="56" customWidth="1"/>
    <col min="12803" max="12805" width="15.625" style="56" customWidth="1"/>
    <col min="12806" max="12806" width="10.75" style="56" customWidth="1"/>
    <col min="12807" max="13056" width="9" style="56"/>
    <col min="13057" max="13057" width="23.625" style="56" customWidth="1"/>
    <col min="13058" max="13058" width="14.875" style="56" customWidth="1"/>
    <col min="13059" max="13061" width="15.625" style="56" customWidth="1"/>
    <col min="13062" max="13062" width="10.75" style="56" customWidth="1"/>
    <col min="13063" max="13312" width="9" style="56"/>
    <col min="13313" max="13313" width="23.625" style="56" customWidth="1"/>
    <col min="13314" max="13314" width="14.875" style="56" customWidth="1"/>
    <col min="13315" max="13317" width="15.625" style="56" customWidth="1"/>
    <col min="13318" max="13318" width="10.75" style="56" customWidth="1"/>
    <col min="13319" max="13568" width="9" style="56"/>
    <col min="13569" max="13569" width="23.625" style="56" customWidth="1"/>
    <col min="13570" max="13570" width="14.875" style="56" customWidth="1"/>
    <col min="13571" max="13573" width="15.625" style="56" customWidth="1"/>
    <col min="13574" max="13574" width="10.75" style="56" customWidth="1"/>
    <col min="13575" max="13824" width="9" style="56"/>
    <col min="13825" max="13825" width="23.625" style="56" customWidth="1"/>
    <col min="13826" max="13826" width="14.875" style="56" customWidth="1"/>
    <col min="13827" max="13829" width="15.625" style="56" customWidth="1"/>
    <col min="13830" max="13830" width="10.75" style="56" customWidth="1"/>
    <col min="13831" max="14080" width="9" style="56"/>
    <col min="14081" max="14081" width="23.625" style="56" customWidth="1"/>
    <col min="14082" max="14082" width="14.875" style="56" customWidth="1"/>
    <col min="14083" max="14085" width="15.625" style="56" customWidth="1"/>
    <col min="14086" max="14086" width="10.75" style="56" customWidth="1"/>
    <col min="14087" max="14336" width="9" style="56"/>
    <col min="14337" max="14337" width="23.625" style="56" customWidth="1"/>
    <col min="14338" max="14338" width="14.875" style="56" customWidth="1"/>
    <col min="14339" max="14341" width="15.625" style="56" customWidth="1"/>
    <col min="14342" max="14342" width="10.75" style="56" customWidth="1"/>
    <col min="14343" max="14592" width="9" style="56"/>
    <col min="14593" max="14593" width="23.625" style="56" customWidth="1"/>
    <col min="14594" max="14594" width="14.875" style="56" customWidth="1"/>
    <col min="14595" max="14597" width="15.625" style="56" customWidth="1"/>
    <col min="14598" max="14598" width="10.75" style="56" customWidth="1"/>
    <col min="14599" max="14848" width="9" style="56"/>
    <col min="14849" max="14849" width="23.625" style="56" customWidth="1"/>
    <col min="14850" max="14850" width="14.875" style="56" customWidth="1"/>
    <col min="14851" max="14853" width="15.625" style="56" customWidth="1"/>
    <col min="14854" max="14854" width="10.75" style="56" customWidth="1"/>
    <col min="14855" max="15104" width="9" style="56"/>
    <col min="15105" max="15105" width="23.625" style="56" customWidth="1"/>
    <col min="15106" max="15106" width="14.875" style="56" customWidth="1"/>
    <col min="15107" max="15109" width="15.625" style="56" customWidth="1"/>
    <col min="15110" max="15110" width="10.75" style="56" customWidth="1"/>
    <col min="15111" max="15360" width="9" style="56"/>
    <col min="15361" max="15361" width="23.625" style="56" customWidth="1"/>
    <col min="15362" max="15362" width="14.875" style="56" customWidth="1"/>
    <col min="15363" max="15365" width="15.625" style="56" customWidth="1"/>
    <col min="15366" max="15366" width="10.75" style="56" customWidth="1"/>
    <col min="15367" max="15616" width="9" style="56"/>
    <col min="15617" max="15617" width="23.625" style="56" customWidth="1"/>
    <col min="15618" max="15618" width="14.875" style="56" customWidth="1"/>
    <col min="15619" max="15621" width="15.625" style="56" customWidth="1"/>
    <col min="15622" max="15622" width="10.75" style="56" customWidth="1"/>
    <col min="15623" max="15872" width="9" style="56"/>
    <col min="15873" max="15873" width="23.625" style="56" customWidth="1"/>
    <col min="15874" max="15874" width="14.875" style="56" customWidth="1"/>
    <col min="15875" max="15877" width="15.625" style="56" customWidth="1"/>
    <col min="15878" max="15878" width="10.75" style="56" customWidth="1"/>
    <col min="15879" max="16128" width="9" style="56"/>
    <col min="16129" max="16129" width="23.625" style="56" customWidth="1"/>
    <col min="16130" max="16130" width="14.875" style="56" customWidth="1"/>
    <col min="16131" max="16133" width="15.625" style="56" customWidth="1"/>
    <col min="16134" max="16134" width="10.75" style="56" customWidth="1"/>
    <col min="16135" max="16384" width="9" style="56"/>
  </cols>
  <sheetData>
    <row r="1" spans="1:8" s="21" customFormat="1" ht="21" customHeight="1">
      <c r="A1" s="82" t="s">
        <v>151</v>
      </c>
      <c r="B1" s="82"/>
      <c r="C1" s="82"/>
      <c r="D1" s="82"/>
      <c r="E1" s="82"/>
      <c r="H1" s="22"/>
    </row>
    <row r="2" spans="1:8" s="21" customFormat="1" ht="28.9" customHeight="1">
      <c r="A2" s="83" t="s">
        <v>152</v>
      </c>
      <c r="B2" s="83"/>
      <c r="C2" s="83"/>
      <c r="D2" s="83"/>
      <c r="E2" s="83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153</v>
      </c>
      <c r="B4" s="25" t="s">
        <v>154</v>
      </c>
      <c r="C4" s="26" t="s">
        <v>155</v>
      </c>
      <c r="D4" s="26" t="s">
        <v>156</v>
      </c>
      <c r="E4" s="27" t="s">
        <v>157</v>
      </c>
      <c r="H4" s="29"/>
    </row>
    <row r="5" spans="1:8" s="34" customFormat="1" ht="39.950000000000003" customHeight="1">
      <c r="A5" s="30" t="s">
        <v>158</v>
      </c>
      <c r="B5" s="31">
        <f>B6+SUM(B14:B20)</f>
        <v>4060846000</v>
      </c>
      <c r="C5" s="31">
        <f>C6+SUM(C14:C20)</f>
        <v>244465325</v>
      </c>
      <c r="D5" s="31">
        <f>D6+SUM(D14:D20)</f>
        <v>1341582633</v>
      </c>
      <c r="E5" s="32">
        <f t="shared" ref="E5:E20" si="0">D5/B5*100</f>
        <v>33.037023147393427</v>
      </c>
      <c r="F5" s="33"/>
    </row>
    <row r="6" spans="1:8" s="34" customFormat="1" ht="39.950000000000003" customHeight="1">
      <c r="A6" s="35" t="s">
        <v>159</v>
      </c>
      <c r="B6" s="36">
        <f>SUM(B7:B13)</f>
        <v>628580000</v>
      </c>
      <c r="C6" s="36">
        <f>SUM(C7:C13)</f>
        <v>50464634</v>
      </c>
      <c r="D6" s="36">
        <f>SUM(D7:D13)</f>
        <v>345111052</v>
      </c>
      <c r="E6" s="37">
        <f t="shared" si="0"/>
        <v>54.903282318877466</v>
      </c>
      <c r="F6" s="33"/>
    </row>
    <row r="7" spans="1:8" s="34" customFormat="1" ht="39.950000000000003" customHeight="1">
      <c r="A7" s="38" t="s">
        <v>160</v>
      </c>
      <c r="B7" s="39">
        <v>71679000</v>
      </c>
      <c r="C7" s="40">
        <v>6856738</v>
      </c>
      <c r="D7" s="40">
        <v>25712768</v>
      </c>
      <c r="E7" s="37">
        <f t="shared" si="0"/>
        <v>35.872107590786698</v>
      </c>
      <c r="F7" s="33"/>
    </row>
    <row r="8" spans="1:8" s="34" customFormat="1" ht="39.950000000000003" customHeight="1">
      <c r="A8" s="38" t="s">
        <v>161</v>
      </c>
      <c r="B8" s="39">
        <v>535901000</v>
      </c>
      <c r="C8" s="41">
        <v>36322000</v>
      </c>
      <c r="D8" s="40">
        <v>307959437</v>
      </c>
      <c r="E8" s="37">
        <f t="shared" si="0"/>
        <v>57.465732849910708</v>
      </c>
      <c r="F8" s="33"/>
    </row>
    <row r="9" spans="1:8" s="34" customFormat="1" ht="39.950000000000003" customHeight="1">
      <c r="A9" s="42" t="s">
        <v>162</v>
      </c>
      <c r="B9" s="39">
        <v>2500000</v>
      </c>
      <c r="C9" s="40">
        <v>0</v>
      </c>
      <c r="D9" s="40">
        <v>1277</v>
      </c>
      <c r="E9" s="37">
        <f t="shared" si="0"/>
        <v>5.1079999999999993E-2</v>
      </c>
      <c r="F9" s="33"/>
    </row>
    <row r="10" spans="1:8" s="34" customFormat="1" ht="39.950000000000003" customHeight="1">
      <c r="A10" s="42" t="s">
        <v>163</v>
      </c>
      <c r="B10" s="39">
        <v>4800000</v>
      </c>
      <c r="C10" s="40">
        <v>520119</v>
      </c>
      <c r="D10" s="40">
        <v>2084793</v>
      </c>
      <c r="E10" s="37">
        <f t="shared" si="0"/>
        <v>43.433187499999995</v>
      </c>
      <c r="F10" s="33"/>
    </row>
    <row r="11" spans="1:8" s="34" customFormat="1" ht="39.950000000000003" customHeight="1">
      <c r="A11" s="43" t="s">
        <v>164</v>
      </c>
      <c r="B11" s="39">
        <v>3200000</v>
      </c>
      <c r="C11" s="40">
        <v>0</v>
      </c>
      <c r="D11" s="40">
        <v>0</v>
      </c>
      <c r="E11" s="37">
        <f t="shared" si="0"/>
        <v>0</v>
      </c>
      <c r="F11" s="33"/>
    </row>
    <row r="12" spans="1:8" s="34" customFormat="1" ht="39.950000000000003" customHeight="1">
      <c r="A12" s="43" t="s">
        <v>165</v>
      </c>
      <c r="B12" s="39">
        <v>9000000</v>
      </c>
      <c r="C12" s="40">
        <v>6567395</v>
      </c>
      <c r="D12" s="40">
        <v>7587370</v>
      </c>
      <c r="E12" s="37">
        <f t="shared" si="0"/>
        <v>84.304111111111112</v>
      </c>
      <c r="F12" s="33"/>
    </row>
    <row r="13" spans="1:8" s="34" customFormat="1" ht="39.950000000000003" customHeight="1">
      <c r="A13" s="43" t="s">
        <v>166</v>
      </c>
      <c r="B13" s="39">
        <v>1500000</v>
      </c>
      <c r="C13" s="40">
        <v>198382</v>
      </c>
      <c r="D13" s="40">
        <v>1765407</v>
      </c>
      <c r="E13" s="37">
        <f t="shared" si="0"/>
        <v>117.69380000000001</v>
      </c>
      <c r="F13" s="33"/>
    </row>
    <row r="14" spans="1:8" s="34" customFormat="1" ht="39.950000000000003" customHeight="1">
      <c r="A14" s="35" t="s">
        <v>167</v>
      </c>
      <c r="B14" s="39">
        <v>5060000</v>
      </c>
      <c r="C14" s="44">
        <v>194752</v>
      </c>
      <c r="D14" s="40">
        <v>1006673</v>
      </c>
      <c r="E14" s="37">
        <f t="shared" si="0"/>
        <v>19.894723320158104</v>
      </c>
      <c r="F14" s="33"/>
    </row>
    <row r="15" spans="1:8" s="34" customFormat="1" ht="39.950000000000003" customHeight="1">
      <c r="A15" s="35" t="s">
        <v>168</v>
      </c>
      <c r="B15" s="39">
        <v>31655000</v>
      </c>
      <c r="C15" s="40">
        <v>3208049</v>
      </c>
      <c r="D15" s="40">
        <v>10444742</v>
      </c>
      <c r="E15" s="37">
        <f t="shared" si="0"/>
        <v>32.995552045490442</v>
      </c>
      <c r="F15" s="33"/>
    </row>
    <row r="16" spans="1:8" s="34" customFormat="1" ht="39.950000000000003" customHeight="1">
      <c r="A16" s="35" t="s">
        <v>169</v>
      </c>
      <c r="B16" s="39">
        <f>10985000</f>
        <v>10985000</v>
      </c>
      <c r="C16" s="36">
        <v>625238</v>
      </c>
      <c r="D16" s="36">
        <f>7602010+1934300</f>
        <v>9536310</v>
      </c>
      <c r="E16" s="37">
        <f t="shared" si="0"/>
        <v>86.812107419208004</v>
      </c>
      <c r="F16" s="33"/>
    </row>
    <row r="17" spans="1:12" s="34" customFormat="1" ht="39.950000000000003" customHeight="1">
      <c r="A17" s="35" t="s">
        <v>170</v>
      </c>
      <c r="B17" s="39">
        <v>6003000</v>
      </c>
      <c r="C17" s="44" t="s">
        <v>171</v>
      </c>
      <c r="D17" s="40">
        <v>0</v>
      </c>
      <c r="E17" s="37">
        <f t="shared" si="0"/>
        <v>0</v>
      </c>
      <c r="F17" s="33"/>
    </row>
    <row r="18" spans="1:12" s="34" customFormat="1" ht="39.950000000000003" customHeight="1">
      <c r="A18" s="35" t="s">
        <v>172</v>
      </c>
      <c r="B18" s="39">
        <v>3194075000</v>
      </c>
      <c r="C18" s="36">
        <v>189521187</v>
      </c>
      <c r="D18" s="36">
        <v>973157780</v>
      </c>
      <c r="E18" s="37">
        <f t="shared" si="0"/>
        <v>30.467593278179127</v>
      </c>
      <c r="F18" s="33"/>
    </row>
    <row r="19" spans="1:12" s="34" customFormat="1" ht="39.950000000000003" customHeight="1">
      <c r="A19" s="35" t="s">
        <v>173</v>
      </c>
      <c r="B19" s="39">
        <v>180001000</v>
      </c>
      <c r="C19" s="40">
        <v>0</v>
      </c>
      <c r="D19" s="40">
        <v>0</v>
      </c>
      <c r="E19" s="37">
        <f t="shared" si="0"/>
        <v>0</v>
      </c>
      <c r="F19" s="33"/>
    </row>
    <row r="20" spans="1:12" s="34" customFormat="1" ht="39.950000000000003" customHeight="1">
      <c r="A20" s="45" t="s">
        <v>174</v>
      </c>
      <c r="B20" s="46">
        <v>4487000</v>
      </c>
      <c r="C20" s="47">
        <v>451465</v>
      </c>
      <c r="D20" s="47">
        <v>2326076</v>
      </c>
      <c r="E20" s="48">
        <f t="shared" si="0"/>
        <v>51.840338756407398</v>
      </c>
      <c r="F20" s="33"/>
    </row>
    <row r="21" spans="1:12" s="52" customFormat="1" ht="21" customHeight="1">
      <c r="A21" s="49" t="s">
        <v>175</v>
      </c>
      <c r="B21" s="50"/>
      <c r="C21" s="50"/>
      <c r="D21" s="50"/>
      <c r="E21" s="50"/>
      <c r="F21" s="61"/>
      <c r="G21" s="61"/>
      <c r="H21" s="61"/>
      <c r="I21" s="61"/>
      <c r="L21" s="53"/>
    </row>
    <row r="22" spans="1:12" s="34" customFormat="1" ht="15" customHeight="1">
      <c r="B22" s="54"/>
      <c r="C22" s="54"/>
      <c r="D22" s="54"/>
      <c r="E22" s="55"/>
      <c r="F22" s="33"/>
    </row>
    <row r="23" spans="1:12" s="34" customFormat="1" ht="15" customHeight="1">
      <c r="B23" s="54"/>
      <c r="C23" s="54"/>
      <c r="D23" s="54"/>
      <c r="E23" s="55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14" activePane="bottomRight" state="frozen"/>
      <selection activeCell="F11" sqref="F11"/>
      <selection pane="topRight" activeCell="F11" sqref="F11"/>
      <selection pane="bottomLeft" activeCell="F11" sqref="F11"/>
      <selection pane="bottomRight" activeCell="E25" sqref="E25"/>
    </sheetView>
  </sheetViews>
  <sheetFormatPr defaultRowHeight="27.95" customHeight="1"/>
  <cols>
    <col min="1" max="1" width="23.625" style="56" customWidth="1"/>
    <col min="2" max="2" width="14.875" style="57" customWidth="1"/>
    <col min="3" max="4" width="15.625" style="57" customWidth="1"/>
    <col min="5" max="5" width="15.625" style="58" customWidth="1"/>
    <col min="6" max="6" width="10.75" style="59" customWidth="1"/>
    <col min="7" max="256" width="9" style="56"/>
    <col min="257" max="257" width="23.625" style="56" customWidth="1"/>
    <col min="258" max="258" width="14.875" style="56" customWidth="1"/>
    <col min="259" max="261" width="15.625" style="56" customWidth="1"/>
    <col min="262" max="262" width="10.75" style="56" customWidth="1"/>
    <col min="263" max="512" width="9" style="56"/>
    <col min="513" max="513" width="23.625" style="56" customWidth="1"/>
    <col min="514" max="514" width="14.875" style="56" customWidth="1"/>
    <col min="515" max="517" width="15.625" style="56" customWidth="1"/>
    <col min="518" max="518" width="10.75" style="56" customWidth="1"/>
    <col min="519" max="768" width="9" style="56"/>
    <col min="769" max="769" width="23.625" style="56" customWidth="1"/>
    <col min="770" max="770" width="14.875" style="56" customWidth="1"/>
    <col min="771" max="773" width="15.625" style="56" customWidth="1"/>
    <col min="774" max="774" width="10.75" style="56" customWidth="1"/>
    <col min="775" max="1024" width="9" style="56"/>
    <col min="1025" max="1025" width="23.625" style="56" customWidth="1"/>
    <col min="1026" max="1026" width="14.875" style="56" customWidth="1"/>
    <col min="1027" max="1029" width="15.625" style="56" customWidth="1"/>
    <col min="1030" max="1030" width="10.75" style="56" customWidth="1"/>
    <col min="1031" max="1280" width="9" style="56"/>
    <col min="1281" max="1281" width="23.625" style="56" customWidth="1"/>
    <col min="1282" max="1282" width="14.875" style="56" customWidth="1"/>
    <col min="1283" max="1285" width="15.625" style="56" customWidth="1"/>
    <col min="1286" max="1286" width="10.75" style="56" customWidth="1"/>
    <col min="1287" max="1536" width="9" style="56"/>
    <col min="1537" max="1537" width="23.625" style="56" customWidth="1"/>
    <col min="1538" max="1538" width="14.875" style="56" customWidth="1"/>
    <col min="1539" max="1541" width="15.625" style="56" customWidth="1"/>
    <col min="1542" max="1542" width="10.75" style="56" customWidth="1"/>
    <col min="1543" max="1792" width="9" style="56"/>
    <col min="1793" max="1793" width="23.625" style="56" customWidth="1"/>
    <col min="1794" max="1794" width="14.875" style="56" customWidth="1"/>
    <col min="1795" max="1797" width="15.625" style="56" customWidth="1"/>
    <col min="1798" max="1798" width="10.75" style="56" customWidth="1"/>
    <col min="1799" max="2048" width="9" style="56"/>
    <col min="2049" max="2049" width="23.625" style="56" customWidth="1"/>
    <col min="2050" max="2050" width="14.875" style="56" customWidth="1"/>
    <col min="2051" max="2053" width="15.625" style="56" customWidth="1"/>
    <col min="2054" max="2054" width="10.75" style="56" customWidth="1"/>
    <col min="2055" max="2304" width="9" style="56"/>
    <col min="2305" max="2305" width="23.625" style="56" customWidth="1"/>
    <col min="2306" max="2306" width="14.875" style="56" customWidth="1"/>
    <col min="2307" max="2309" width="15.625" style="56" customWidth="1"/>
    <col min="2310" max="2310" width="10.75" style="56" customWidth="1"/>
    <col min="2311" max="2560" width="9" style="56"/>
    <col min="2561" max="2561" width="23.625" style="56" customWidth="1"/>
    <col min="2562" max="2562" width="14.875" style="56" customWidth="1"/>
    <col min="2563" max="2565" width="15.625" style="56" customWidth="1"/>
    <col min="2566" max="2566" width="10.75" style="56" customWidth="1"/>
    <col min="2567" max="2816" width="9" style="56"/>
    <col min="2817" max="2817" width="23.625" style="56" customWidth="1"/>
    <col min="2818" max="2818" width="14.875" style="56" customWidth="1"/>
    <col min="2819" max="2821" width="15.625" style="56" customWidth="1"/>
    <col min="2822" max="2822" width="10.75" style="56" customWidth="1"/>
    <col min="2823" max="3072" width="9" style="56"/>
    <col min="3073" max="3073" width="23.625" style="56" customWidth="1"/>
    <col min="3074" max="3074" width="14.875" style="56" customWidth="1"/>
    <col min="3075" max="3077" width="15.625" style="56" customWidth="1"/>
    <col min="3078" max="3078" width="10.75" style="56" customWidth="1"/>
    <col min="3079" max="3328" width="9" style="56"/>
    <col min="3329" max="3329" width="23.625" style="56" customWidth="1"/>
    <col min="3330" max="3330" width="14.875" style="56" customWidth="1"/>
    <col min="3331" max="3333" width="15.625" style="56" customWidth="1"/>
    <col min="3334" max="3334" width="10.75" style="56" customWidth="1"/>
    <col min="3335" max="3584" width="9" style="56"/>
    <col min="3585" max="3585" width="23.625" style="56" customWidth="1"/>
    <col min="3586" max="3586" width="14.875" style="56" customWidth="1"/>
    <col min="3587" max="3589" width="15.625" style="56" customWidth="1"/>
    <col min="3590" max="3590" width="10.75" style="56" customWidth="1"/>
    <col min="3591" max="3840" width="9" style="56"/>
    <col min="3841" max="3841" width="23.625" style="56" customWidth="1"/>
    <col min="3842" max="3842" width="14.875" style="56" customWidth="1"/>
    <col min="3843" max="3845" width="15.625" style="56" customWidth="1"/>
    <col min="3846" max="3846" width="10.75" style="56" customWidth="1"/>
    <col min="3847" max="4096" width="9" style="56"/>
    <col min="4097" max="4097" width="23.625" style="56" customWidth="1"/>
    <col min="4098" max="4098" width="14.875" style="56" customWidth="1"/>
    <col min="4099" max="4101" width="15.625" style="56" customWidth="1"/>
    <col min="4102" max="4102" width="10.75" style="56" customWidth="1"/>
    <col min="4103" max="4352" width="9" style="56"/>
    <col min="4353" max="4353" width="23.625" style="56" customWidth="1"/>
    <col min="4354" max="4354" width="14.875" style="56" customWidth="1"/>
    <col min="4355" max="4357" width="15.625" style="56" customWidth="1"/>
    <col min="4358" max="4358" width="10.75" style="56" customWidth="1"/>
    <col min="4359" max="4608" width="9" style="56"/>
    <col min="4609" max="4609" width="23.625" style="56" customWidth="1"/>
    <col min="4610" max="4610" width="14.875" style="56" customWidth="1"/>
    <col min="4611" max="4613" width="15.625" style="56" customWidth="1"/>
    <col min="4614" max="4614" width="10.75" style="56" customWidth="1"/>
    <col min="4615" max="4864" width="9" style="56"/>
    <col min="4865" max="4865" width="23.625" style="56" customWidth="1"/>
    <col min="4866" max="4866" width="14.875" style="56" customWidth="1"/>
    <col min="4867" max="4869" width="15.625" style="56" customWidth="1"/>
    <col min="4870" max="4870" width="10.75" style="56" customWidth="1"/>
    <col min="4871" max="5120" width="9" style="56"/>
    <col min="5121" max="5121" width="23.625" style="56" customWidth="1"/>
    <col min="5122" max="5122" width="14.875" style="56" customWidth="1"/>
    <col min="5123" max="5125" width="15.625" style="56" customWidth="1"/>
    <col min="5126" max="5126" width="10.75" style="56" customWidth="1"/>
    <col min="5127" max="5376" width="9" style="56"/>
    <col min="5377" max="5377" width="23.625" style="56" customWidth="1"/>
    <col min="5378" max="5378" width="14.875" style="56" customWidth="1"/>
    <col min="5379" max="5381" width="15.625" style="56" customWidth="1"/>
    <col min="5382" max="5382" width="10.75" style="56" customWidth="1"/>
    <col min="5383" max="5632" width="9" style="56"/>
    <col min="5633" max="5633" width="23.625" style="56" customWidth="1"/>
    <col min="5634" max="5634" width="14.875" style="56" customWidth="1"/>
    <col min="5635" max="5637" width="15.625" style="56" customWidth="1"/>
    <col min="5638" max="5638" width="10.75" style="56" customWidth="1"/>
    <col min="5639" max="5888" width="9" style="56"/>
    <col min="5889" max="5889" width="23.625" style="56" customWidth="1"/>
    <col min="5890" max="5890" width="14.875" style="56" customWidth="1"/>
    <col min="5891" max="5893" width="15.625" style="56" customWidth="1"/>
    <col min="5894" max="5894" width="10.75" style="56" customWidth="1"/>
    <col min="5895" max="6144" width="9" style="56"/>
    <col min="6145" max="6145" width="23.625" style="56" customWidth="1"/>
    <col min="6146" max="6146" width="14.875" style="56" customWidth="1"/>
    <col min="6147" max="6149" width="15.625" style="56" customWidth="1"/>
    <col min="6150" max="6150" width="10.75" style="56" customWidth="1"/>
    <col min="6151" max="6400" width="9" style="56"/>
    <col min="6401" max="6401" width="23.625" style="56" customWidth="1"/>
    <col min="6402" max="6402" width="14.875" style="56" customWidth="1"/>
    <col min="6403" max="6405" width="15.625" style="56" customWidth="1"/>
    <col min="6406" max="6406" width="10.75" style="56" customWidth="1"/>
    <col min="6407" max="6656" width="9" style="56"/>
    <col min="6657" max="6657" width="23.625" style="56" customWidth="1"/>
    <col min="6658" max="6658" width="14.875" style="56" customWidth="1"/>
    <col min="6659" max="6661" width="15.625" style="56" customWidth="1"/>
    <col min="6662" max="6662" width="10.75" style="56" customWidth="1"/>
    <col min="6663" max="6912" width="9" style="56"/>
    <col min="6913" max="6913" width="23.625" style="56" customWidth="1"/>
    <col min="6914" max="6914" width="14.875" style="56" customWidth="1"/>
    <col min="6915" max="6917" width="15.625" style="56" customWidth="1"/>
    <col min="6918" max="6918" width="10.75" style="56" customWidth="1"/>
    <col min="6919" max="7168" width="9" style="56"/>
    <col min="7169" max="7169" width="23.625" style="56" customWidth="1"/>
    <col min="7170" max="7170" width="14.875" style="56" customWidth="1"/>
    <col min="7171" max="7173" width="15.625" style="56" customWidth="1"/>
    <col min="7174" max="7174" width="10.75" style="56" customWidth="1"/>
    <col min="7175" max="7424" width="9" style="56"/>
    <col min="7425" max="7425" width="23.625" style="56" customWidth="1"/>
    <col min="7426" max="7426" width="14.875" style="56" customWidth="1"/>
    <col min="7427" max="7429" width="15.625" style="56" customWidth="1"/>
    <col min="7430" max="7430" width="10.75" style="56" customWidth="1"/>
    <col min="7431" max="7680" width="9" style="56"/>
    <col min="7681" max="7681" width="23.625" style="56" customWidth="1"/>
    <col min="7682" max="7682" width="14.875" style="56" customWidth="1"/>
    <col min="7683" max="7685" width="15.625" style="56" customWidth="1"/>
    <col min="7686" max="7686" width="10.75" style="56" customWidth="1"/>
    <col min="7687" max="7936" width="9" style="56"/>
    <col min="7937" max="7937" width="23.625" style="56" customWidth="1"/>
    <col min="7938" max="7938" width="14.875" style="56" customWidth="1"/>
    <col min="7939" max="7941" width="15.625" style="56" customWidth="1"/>
    <col min="7942" max="7942" width="10.75" style="56" customWidth="1"/>
    <col min="7943" max="8192" width="9" style="56"/>
    <col min="8193" max="8193" width="23.625" style="56" customWidth="1"/>
    <col min="8194" max="8194" width="14.875" style="56" customWidth="1"/>
    <col min="8195" max="8197" width="15.625" style="56" customWidth="1"/>
    <col min="8198" max="8198" width="10.75" style="56" customWidth="1"/>
    <col min="8199" max="8448" width="9" style="56"/>
    <col min="8449" max="8449" width="23.625" style="56" customWidth="1"/>
    <col min="8450" max="8450" width="14.875" style="56" customWidth="1"/>
    <col min="8451" max="8453" width="15.625" style="56" customWidth="1"/>
    <col min="8454" max="8454" width="10.75" style="56" customWidth="1"/>
    <col min="8455" max="8704" width="9" style="56"/>
    <col min="8705" max="8705" width="23.625" style="56" customWidth="1"/>
    <col min="8706" max="8706" width="14.875" style="56" customWidth="1"/>
    <col min="8707" max="8709" width="15.625" style="56" customWidth="1"/>
    <col min="8710" max="8710" width="10.75" style="56" customWidth="1"/>
    <col min="8711" max="8960" width="9" style="56"/>
    <col min="8961" max="8961" width="23.625" style="56" customWidth="1"/>
    <col min="8962" max="8962" width="14.875" style="56" customWidth="1"/>
    <col min="8963" max="8965" width="15.625" style="56" customWidth="1"/>
    <col min="8966" max="8966" width="10.75" style="56" customWidth="1"/>
    <col min="8967" max="9216" width="9" style="56"/>
    <col min="9217" max="9217" width="23.625" style="56" customWidth="1"/>
    <col min="9218" max="9218" width="14.875" style="56" customWidth="1"/>
    <col min="9219" max="9221" width="15.625" style="56" customWidth="1"/>
    <col min="9222" max="9222" width="10.75" style="56" customWidth="1"/>
    <col min="9223" max="9472" width="9" style="56"/>
    <col min="9473" max="9473" width="23.625" style="56" customWidth="1"/>
    <col min="9474" max="9474" width="14.875" style="56" customWidth="1"/>
    <col min="9475" max="9477" width="15.625" style="56" customWidth="1"/>
    <col min="9478" max="9478" width="10.75" style="56" customWidth="1"/>
    <col min="9479" max="9728" width="9" style="56"/>
    <col min="9729" max="9729" width="23.625" style="56" customWidth="1"/>
    <col min="9730" max="9730" width="14.875" style="56" customWidth="1"/>
    <col min="9731" max="9733" width="15.625" style="56" customWidth="1"/>
    <col min="9734" max="9734" width="10.75" style="56" customWidth="1"/>
    <col min="9735" max="9984" width="9" style="56"/>
    <col min="9985" max="9985" width="23.625" style="56" customWidth="1"/>
    <col min="9986" max="9986" width="14.875" style="56" customWidth="1"/>
    <col min="9987" max="9989" width="15.625" style="56" customWidth="1"/>
    <col min="9990" max="9990" width="10.75" style="56" customWidth="1"/>
    <col min="9991" max="10240" width="9" style="56"/>
    <col min="10241" max="10241" width="23.625" style="56" customWidth="1"/>
    <col min="10242" max="10242" width="14.875" style="56" customWidth="1"/>
    <col min="10243" max="10245" width="15.625" style="56" customWidth="1"/>
    <col min="10246" max="10246" width="10.75" style="56" customWidth="1"/>
    <col min="10247" max="10496" width="9" style="56"/>
    <col min="10497" max="10497" width="23.625" style="56" customWidth="1"/>
    <col min="10498" max="10498" width="14.875" style="56" customWidth="1"/>
    <col min="10499" max="10501" width="15.625" style="56" customWidth="1"/>
    <col min="10502" max="10502" width="10.75" style="56" customWidth="1"/>
    <col min="10503" max="10752" width="9" style="56"/>
    <col min="10753" max="10753" width="23.625" style="56" customWidth="1"/>
    <col min="10754" max="10754" width="14.875" style="56" customWidth="1"/>
    <col min="10755" max="10757" width="15.625" style="56" customWidth="1"/>
    <col min="10758" max="10758" width="10.75" style="56" customWidth="1"/>
    <col min="10759" max="11008" width="9" style="56"/>
    <col min="11009" max="11009" width="23.625" style="56" customWidth="1"/>
    <col min="11010" max="11010" width="14.875" style="56" customWidth="1"/>
    <col min="11011" max="11013" width="15.625" style="56" customWidth="1"/>
    <col min="11014" max="11014" width="10.75" style="56" customWidth="1"/>
    <col min="11015" max="11264" width="9" style="56"/>
    <col min="11265" max="11265" width="23.625" style="56" customWidth="1"/>
    <col min="11266" max="11266" width="14.875" style="56" customWidth="1"/>
    <col min="11267" max="11269" width="15.625" style="56" customWidth="1"/>
    <col min="11270" max="11270" width="10.75" style="56" customWidth="1"/>
    <col min="11271" max="11520" width="9" style="56"/>
    <col min="11521" max="11521" width="23.625" style="56" customWidth="1"/>
    <col min="11522" max="11522" width="14.875" style="56" customWidth="1"/>
    <col min="11523" max="11525" width="15.625" style="56" customWidth="1"/>
    <col min="11526" max="11526" width="10.75" style="56" customWidth="1"/>
    <col min="11527" max="11776" width="9" style="56"/>
    <col min="11777" max="11777" width="23.625" style="56" customWidth="1"/>
    <col min="11778" max="11778" width="14.875" style="56" customWidth="1"/>
    <col min="11779" max="11781" width="15.625" style="56" customWidth="1"/>
    <col min="11782" max="11782" width="10.75" style="56" customWidth="1"/>
    <col min="11783" max="12032" width="9" style="56"/>
    <col min="12033" max="12033" width="23.625" style="56" customWidth="1"/>
    <col min="12034" max="12034" width="14.875" style="56" customWidth="1"/>
    <col min="12035" max="12037" width="15.625" style="56" customWidth="1"/>
    <col min="12038" max="12038" width="10.75" style="56" customWidth="1"/>
    <col min="12039" max="12288" width="9" style="56"/>
    <col min="12289" max="12289" width="23.625" style="56" customWidth="1"/>
    <col min="12290" max="12290" width="14.875" style="56" customWidth="1"/>
    <col min="12291" max="12293" width="15.625" style="56" customWidth="1"/>
    <col min="12294" max="12294" width="10.75" style="56" customWidth="1"/>
    <col min="12295" max="12544" width="9" style="56"/>
    <col min="12545" max="12545" width="23.625" style="56" customWidth="1"/>
    <col min="12546" max="12546" width="14.875" style="56" customWidth="1"/>
    <col min="12547" max="12549" width="15.625" style="56" customWidth="1"/>
    <col min="12550" max="12550" width="10.75" style="56" customWidth="1"/>
    <col min="12551" max="12800" width="9" style="56"/>
    <col min="12801" max="12801" width="23.625" style="56" customWidth="1"/>
    <col min="12802" max="12802" width="14.875" style="56" customWidth="1"/>
    <col min="12803" max="12805" width="15.625" style="56" customWidth="1"/>
    <col min="12806" max="12806" width="10.75" style="56" customWidth="1"/>
    <col min="12807" max="13056" width="9" style="56"/>
    <col min="13057" max="13057" width="23.625" style="56" customWidth="1"/>
    <col min="13058" max="13058" width="14.875" style="56" customWidth="1"/>
    <col min="13059" max="13061" width="15.625" style="56" customWidth="1"/>
    <col min="13062" max="13062" width="10.75" style="56" customWidth="1"/>
    <col min="13063" max="13312" width="9" style="56"/>
    <col min="13313" max="13313" width="23.625" style="56" customWidth="1"/>
    <col min="13314" max="13314" width="14.875" style="56" customWidth="1"/>
    <col min="13315" max="13317" width="15.625" style="56" customWidth="1"/>
    <col min="13318" max="13318" width="10.75" style="56" customWidth="1"/>
    <col min="13319" max="13568" width="9" style="56"/>
    <col min="13569" max="13569" width="23.625" style="56" customWidth="1"/>
    <col min="13570" max="13570" width="14.875" style="56" customWidth="1"/>
    <col min="13571" max="13573" width="15.625" style="56" customWidth="1"/>
    <col min="13574" max="13574" width="10.75" style="56" customWidth="1"/>
    <col min="13575" max="13824" width="9" style="56"/>
    <col min="13825" max="13825" width="23.625" style="56" customWidth="1"/>
    <col min="13826" max="13826" width="14.875" style="56" customWidth="1"/>
    <col min="13827" max="13829" width="15.625" style="56" customWidth="1"/>
    <col min="13830" max="13830" width="10.75" style="56" customWidth="1"/>
    <col min="13831" max="14080" width="9" style="56"/>
    <col min="14081" max="14081" width="23.625" style="56" customWidth="1"/>
    <col min="14082" max="14082" width="14.875" style="56" customWidth="1"/>
    <col min="14083" max="14085" width="15.625" style="56" customWidth="1"/>
    <col min="14086" max="14086" width="10.75" style="56" customWidth="1"/>
    <col min="14087" max="14336" width="9" style="56"/>
    <col min="14337" max="14337" width="23.625" style="56" customWidth="1"/>
    <col min="14338" max="14338" width="14.875" style="56" customWidth="1"/>
    <col min="14339" max="14341" width="15.625" style="56" customWidth="1"/>
    <col min="14342" max="14342" width="10.75" style="56" customWidth="1"/>
    <col min="14343" max="14592" width="9" style="56"/>
    <col min="14593" max="14593" width="23.625" style="56" customWidth="1"/>
    <col min="14594" max="14594" width="14.875" style="56" customWidth="1"/>
    <col min="14595" max="14597" width="15.625" style="56" customWidth="1"/>
    <col min="14598" max="14598" width="10.75" style="56" customWidth="1"/>
    <col min="14599" max="14848" width="9" style="56"/>
    <col min="14849" max="14849" width="23.625" style="56" customWidth="1"/>
    <col min="14850" max="14850" width="14.875" style="56" customWidth="1"/>
    <col min="14851" max="14853" width="15.625" style="56" customWidth="1"/>
    <col min="14854" max="14854" width="10.75" style="56" customWidth="1"/>
    <col min="14855" max="15104" width="9" style="56"/>
    <col min="15105" max="15105" width="23.625" style="56" customWidth="1"/>
    <col min="15106" max="15106" width="14.875" style="56" customWidth="1"/>
    <col min="15107" max="15109" width="15.625" style="56" customWidth="1"/>
    <col min="15110" max="15110" width="10.75" style="56" customWidth="1"/>
    <col min="15111" max="15360" width="9" style="56"/>
    <col min="15361" max="15361" width="23.625" style="56" customWidth="1"/>
    <col min="15362" max="15362" width="14.875" style="56" customWidth="1"/>
    <col min="15363" max="15365" width="15.625" style="56" customWidth="1"/>
    <col min="15366" max="15366" width="10.75" style="56" customWidth="1"/>
    <col min="15367" max="15616" width="9" style="56"/>
    <col min="15617" max="15617" width="23.625" style="56" customWidth="1"/>
    <col min="15618" max="15618" width="14.875" style="56" customWidth="1"/>
    <col min="15619" max="15621" width="15.625" style="56" customWidth="1"/>
    <col min="15622" max="15622" width="10.75" style="56" customWidth="1"/>
    <col min="15623" max="15872" width="9" style="56"/>
    <col min="15873" max="15873" width="23.625" style="56" customWidth="1"/>
    <col min="15874" max="15874" width="14.875" style="56" customWidth="1"/>
    <col min="15875" max="15877" width="15.625" style="56" customWidth="1"/>
    <col min="15878" max="15878" width="10.75" style="56" customWidth="1"/>
    <col min="15879" max="16128" width="9" style="56"/>
    <col min="16129" max="16129" width="23.625" style="56" customWidth="1"/>
    <col min="16130" max="16130" width="14.875" style="56" customWidth="1"/>
    <col min="16131" max="16133" width="15.625" style="56" customWidth="1"/>
    <col min="16134" max="16134" width="10.75" style="56" customWidth="1"/>
    <col min="16135" max="16384" width="9" style="56"/>
  </cols>
  <sheetData>
    <row r="1" spans="1:8" s="21" customFormat="1" ht="21" customHeight="1">
      <c r="A1" s="82" t="s">
        <v>176</v>
      </c>
      <c r="B1" s="82"/>
      <c r="C1" s="82"/>
      <c r="D1" s="82"/>
      <c r="E1" s="82"/>
      <c r="H1" s="22"/>
    </row>
    <row r="2" spans="1:8" s="21" customFormat="1" ht="28.9" customHeight="1">
      <c r="A2" s="83" t="s">
        <v>177</v>
      </c>
      <c r="B2" s="83"/>
      <c r="C2" s="83"/>
      <c r="D2" s="83"/>
      <c r="E2" s="83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178</v>
      </c>
      <c r="B4" s="25" t="s">
        <v>179</v>
      </c>
      <c r="C4" s="26" t="s">
        <v>180</v>
      </c>
      <c r="D4" s="26" t="s">
        <v>181</v>
      </c>
      <c r="E4" s="27" t="s">
        <v>182</v>
      </c>
      <c r="H4" s="29"/>
    </row>
    <row r="5" spans="1:8" s="34" customFormat="1" ht="39.950000000000003" customHeight="1">
      <c r="A5" s="30" t="s">
        <v>183</v>
      </c>
      <c r="B5" s="31">
        <f>B6+SUM(B14:B20)</f>
        <v>4060846000</v>
      </c>
      <c r="C5" s="31">
        <f>C6+SUM(C14:C20)</f>
        <v>159481606</v>
      </c>
      <c r="D5" s="31">
        <f>D6+SUM(D14:D20)</f>
        <v>1537349917</v>
      </c>
      <c r="E5" s="32">
        <f t="shared" ref="E5:E20" si="0">D5/B5*100</f>
        <v>37.857872891510787</v>
      </c>
      <c r="F5" s="33"/>
    </row>
    <row r="6" spans="1:8" s="34" customFormat="1" ht="39.950000000000003" customHeight="1">
      <c r="A6" s="35" t="s">
        <v>184</v>
      </c>
      <c r="B6" s="36">
        <f>SUM(B7:B13)</f>
        <v>628580000</v>
      </c>
      <c r="C6" s="36">
        <f>SUM(C7:C13)</f>
        <v>13184362</v>
      </c>
      <c r="D6" s="36">
        <f>SUM(D7:D13)</f>
        <v>394581092</v>
      </c>
      <c r="E6" s="37">
        <f t="shared" si="0"/>
        <v>62.773408635336793</v>
      </c>
      <c r="F6" s="33"/>
    </row>
    <row r="7" spans="1:8" s="34" customFormat="1" ht="39.950000000000003" customHeight="1">
      <c r="A7" s="38" t="s">
        <v>185</v>
      </c>
      <c r="B7" s="39">
        <v>71679000</v>
      </c>
      <c r="C7" s="40">
        <v>6856738</v>
      </c>
      <c r="D7" s="40">
        <v>32569506</v>
      </c>
      <c r="E7" s="37">
        <f t="shared" si="0"/>
        <v>45.438002762315321</v>
      </c>
      <c r="F7" s="33"/>
    </row>
    <row r="8" spans="1:8" s="34" customFormat="1" ht="39.950000000000003" customHeight="1">
      <c r="A8" s="38" t="s">
        <v>186</v>
      </c>
      <c r="B8" s="39">
        <v>535901000</v>
      </c>
      <c r="C8" s="41">
        <v>36322</v>
      </c>
      <c r="D8" s="40">
        <v>344281437</v>
      </c>
      <c r="E8" s="37">
        <f t="shared" si="0"/>
        <v>64.243477246730279</v>
      </c>
      <c r="F8" s="33"/>
    </row>
    <row r="9" spans="1:8" s="34" customFormat="1" ht="39.950000000000003" customHeight="1">
      <c r="A9" s="42" t="s">
        <v>187</v>
      </c>
      <c r="B9" s="39">
        <v>2500000</v>
      </c>
      <c r="C9" s="40">
        <v>0</v>
      </c>
      <c r="D9" s="40">
        <v>1277</v>
      </c>
      <c r="E9" s="37">
        <f t="shared" si="0"/>
        <v>5.1079999999999993E-2</v>
      </c>
      <c r="F9" s="33"/>
    </row>
    <row r="10" spans="1:8" s="34" customFormat="1" ht="39.950000000000003" customHeight="1">
      <c r="A10" s="42" t="s">
        <v>188</v>
      </c>
      <c r="B10" s="39">
        <v>4800000</v>
      </c>
      <c r="C10" s="40">
        <v>54642</v>
      </c>
      <c r="D10" s="40">
        <v>2139435</v>
      </c>
      <c r="E10" s="37">
        <f t="shared" si="0"/>
        <v>44.571562499999999</v>
      </c>
      <c r="F10" s="33"/>
    </row>
    <row r="11" spans="1:8" s="34" customFormat="1" ht="39.950000000000003" customHeight="1">
      <c r="A11" s="43" t="s">
        <v>189</v>
      </c>
      <c r="B11" s="39">
        <v>3200000</v>
      </c>
      <c r="C11" s="40">
        <v>3347967</v>
      </c>
      <c r="D11" s="40">
        <v>3347967</v>
      </c>
      <c r="E11" s="37">
        <f t="shared" si="0"/>
        <v>104.62396874999999</v>
      </c>
      <c r="F11" s="33"/>
    </row>
    <row r="12" spans="1:8" s="34" customFormat="1" ht="39.950000000000003" customHeight="1">
      <c r="A12" s="43" t="s">
        <v>190</v>
      </c>
      <c r="B12" s="39">
        <v>9000000</v>
      </c>
      <c r="C12" s="40">
        <v>2448847</v>
      </c>
      <c r="D12" s="40">
        <v>10036217</v>
      </c>
      <c r="E12" s="37">
        <f t="shared" si="0"/>
        <v>111.51352222222222</v>
      </c>
      <c r="F12" s="33"/>
    </row>
    <row r="13" spans="1:8" s="34" customFormat="1" ht="39.950000000000003" customHeight="1">
      <c r="A13" s="43" t="s">
        <v>191</v>
      </c>
      <c r="B13" s="39">
        <v>1500000</v>
      </c>
      <c r="C13" s="40">
        <v>439846</v>
      </c>
      <c r="D13" s="40">
        <v>2205253</v>
      </c>
      <c r="E13" s="37">
        <f t="shared" si="0"/>
        <v>147.01686666666666</v>
      </c>
      <c r="F13" s="33"/>
    </row>
    <row r="14" spans="1:8" s="34" customFormat="1" ht="39.950000000000003" customHeight="1">
      <c r="A14" s="35" t="s">
        <v>192</v>
      </c>
      <c r="B14" s="39">
        <v>5060000</v>
      </c>
      <c r="C14" s="44">
        <v>610845</v>
      </c>
      <c r="D14" s="40">
        <v>1617518</v>
      </c>
      <c r="E14" s="37">
        <f t="shared" si="0"/>
        <v>31.966758893280634</v>
      </c>
      <c r="F14" s="33"/>
    </row>
    <row r="15" spans="1:8" s="34" customFormat="1" ht="39.950000000000003" customHeight="1">
      <c r="A15" s="35" t="s">
        <v>193</v>
      </c>
      <c r="B15" s="39">
        <v>31655000</v>
      </c>
      <c r="C15" s="40">
        <v>3587796</v>
      </c>
      <c r="D15" s="40">
        <v>14032538</v>
      </c>
      <c r="E15" s="37">
        <f t="shared" si="0"/>
        <v>44.329609856262834</v>
      </c>
      <c r="F15" s="33"/>
    </row>
    <row r="16" spans="1:8" s="34" customFormat="1" ht="39.950000000000003" customHeight="1">
      <c r="A16" s="35" t="s">
        <v>194</v>
      </c>
      <c r="B16" s="39">
        <f>10985000</f>
        <v>10985000</v>
      </c>
      <c r="C16" s="36">
        <v>279026</v>
      </c>
      <c r="D16" s="36">
        <f>7881036+1934300</f>
        <v>9815336</v>
      </c>
      <c r="E16" s="37">
        <f t="shared" si="0"/>
        <v>89.352171142467</v>
      </c>
      <c r="F16" s="33"/>
    </row>
    <row r="17" spans="1:12" s="34" customFormat="1" ht="39.950000000000003" customHeight="1">
      <c r="A17" s="35" t="s">
        <v>195</v>
      </c>
      <c r="B17" s="39">
        <v>6003000</v>
      </c>
      <c r="C17" s="44" t="s">
        <v>196</v>
      </c>
      <c r="D17" s="40">
        <v>0</v>
      </c>
      <c r="E17" s="37">
        <f t="shared" si="0"/>
        <v>0</v>
      </c>
      <c r="F17" s="33"/>
    </row>
    <row r="18" spans="1:12" s="34" customFormat="1" ht="39.950000000000003" customHeight="1">
      <c r="A18" s="35" t="s">
        <v>197</v>
      </c>
      <c r="B18" s="39">
        <v>3194075000</v>
      </c>
      <c r="C18" s="36">
        <v>141041927</v>
      </c>
      <c r="D18" s="36">
        <v>1114199707</v>
      </c>
      <c r="E18" s="37">
        <f t="shared" si="0"/>
        <v>34.883329508543156</v>
      </c>
      <c r="F18" s="33"/>
    </row>
    <row r="19" spans="1:12" s="34" customFormat="1" ht="39.950000000000003" customHeight="1">
      <c r="A19" s="35" t="s">
        <v>198</v>
      </c>
      <c r="B19" s="39">
        <v>180001000</v>
      </c>
      <c r="C19" s="40">
        <v>0</v>
      </c>
      <c r="D19" s="40">
        <v>0</v>
      </c>
      <c r="E19" s="37">
        <f t="shared" si="0"/>
        <v>0</v>
      </c>
      <c r="F19" s="33"/>
    </row>
    <row r="20" spans="1:12" s="34" customFormat="1" ht="39.950000000000003" customHeight="1">
      <c r="A20" s="45" t="s">
        <v>199</v>
      </c>
      <c r="B20" s="46">
        <v>4487000</v>
      </c>
      <c r="C20" s="47">
        <v>777650</v>
      </c>
      <c r="D20" s="47">
        <v>3103726</v>
      </c>
      <c r="E20" s="48">
        <f t="shared" si="0"/>
        <v>69.171517717851572</v>
      </c>
      <c r="F20" s="33"/>
    </row>
    <row r="21" spans="1:12" s="52" customFormat="1" ht="21" customHeight="1">
      <c r="A21" s="49" t="s">
        <v>200</v>
      </c>
      <c r="B21" s="50"/>
      <c r="C21" s="50"/>
      <c r="D21" s="50"/>
      <c r="E21" s="50"/>
      <c r="F21" s="62"/>
      <c r="G21" s="62"/>
      <c r="H21" s="62"/>
      <c r="I21" s="62"/>
      <c r="L21" s="53"/>
    </row>
    <row r="22" spans="1:12" s="34" customFormat="1" ht="15" customHeight="1">
      <c r="B22" s="54"/>
      <c r="C22" s="54"/>
      <c r="D22" s="54"/>
      <c r="E22" s="55"/>
      <c r="F22" s="33"/>
    </row>
    <row r="23" spans="1:12" s="34" customFormat="1" ht="15" customHeight="1">
      <c r="B23" s="54"/>
      <c r="C23" s="54"/>
      <c r="D23" s="54"/>
      <c r="E23" s="55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12</vt:i4>
      </vt:variant>
    </vt:vector>
  </HeadingPairs>
  <TitlesOfParts>
    <vt:vector size="25" baseType="lpstr">
      <vt:lpstr>發布時間表</vt:lpstr>
      <vt:lpstr>背景說明</vt:lpstr>
      <vt:lpstr>10712</vt:lpstr>
      <vt:lpstr>10801</vt:lpstr>
      <vt:lpstr>10802</vt:lpstr>
      <vt:lpstr>10803</vt:lpstr>
      <vt:lpstr>10804</vt:lpstr>
      <vt:lpstr>10805</vt:lpstr>
      <vt:lpstr>10806</vt:lpstr>
      <vt:lpstr>10807</vt:lpstr>
      <vt:lpstr>10808</vt:lpstr>
      <vt:lpstr>10809</vt:lpstr>
      <vt:lpstr>10810</vt:lpstr>
      <vt:lpstr>'10712'!Print_Area</vt:lpstr>
      <vt:lpstr>'10801'!Print_Area</vt:lpstr>
      <vt:lpstr>'10802'!Print_Area</vt:lpstr>
      <vt:lpstr>'10803'!Print_Area</vt:lpstr>
      <vt:lpstr>'10804'!Print_Area</vt:lpstr>
      <vt:lpstr>'10805'!Print_Area</vt:lpstr>
      <vt:lpstr>'10806'!Print_Area</vt:lpstr>
      <vt:lpstr>'10807'!Print_Area</vt:lpstr>
      <vt:lpstr>'10808'!Print_Area</vt:lpstr>
      <vt:lpstr>'10809'!Print_Area</vt:lpstr>
      <vt:lpstr>'10810'!Print_Area</vt:lpstr>
      <vt:lpstr>發布時間表!Print_Titles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PC-47</cp:lastModifiedBy>
  <cp:lastPrinted>2014-06-04T06:42:33Z</cp:lastPrinted>
  <dcterms:created xsi:type="dcterms:W3CDTF">2010-07-19T02:57:26Z</dcterms:created>
  <dcterms:modified xsi:type="dcterms:W3CDTF">2019-11-19T04:00:58Z</dcterms:modified>
</cp:coreProperties>
</file>