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My\Desktop\公益彩券盈餘基金\公彩資料(107)\107年公彩季報表\"/>
    </mc:Choice>
  </mc:AlternateContent>
  <bookViews>
    <workbookView xWindow="15" yWindow="240" windowWidth="15480" windowHeight="6240" firstSheet="1" activeTab="1"/>
  </bookViews>
  <sheets>
    <sheet name="總表" sheetId="4" r:id="rId1"/>
    <sheet name="Sheet1" sheetId="1" r:id="rId2"/>
    <sheet name="Sheet2" sheetId="2" r:id="rId3"/>
    <sheet name="Sheet3" sheetId="3" r:id="rId4"/>
  </sheets>
  <definedNames>
    <definedName name="_xlnm.Print_Titles" localSheetId="1">Sheet1!$15:$15</definedName>
    <definedName name="_xlnm.Print_Titles" localSheetId="0">總表!$15:$15</definedName>
  </definedNames>
  <calcPr calcId="152511"/>
</workbook>
</file>

<file path=xl/calcChain.xml><?xml version="1.0" encoding="utf-8"?>
<calcChain xmlns="http://schemas.openxmlformats.org/spreadsheetml/2006/main">
  <c r="D204" i="1" l="1"/>
  <c r="E204" i="1"/>
  <c r="F204" i="1"/>
  <c r="G204" i="1"/>
  <c r="H204" i="1"/>
  <c r="H201" i="1" l="1"/>
  <c r="H107" i="1"/>
  <c r="H203" i="4" l="1"/>
  <c r="I203" i="4" s="1"/>
  <c r="G202" i="4"/>
  <c r="F202" i="4"/>
  <c r="E202" i="4"/>
  <c r="B202" i="4"/>
  <c r="I201" i="4"/>
  <c r="D200" i="4"/>
  <c r="G198" i="4"/>
  <c r="F198" i="4"/>
  <c r="E198" i="4"/>
  <c r="D198" i="4"/>
  <c r="B198" i="4"/>
  <c r="H197" i="4"/>
  <c r="I197" i="4" s="1"/>
  <c r="H196" i="4"/>
  <c r="I196" i="4" s="1"/>
  <c r="I195" i="4"/>
  <c r="H195" i="4"/>
  <c r="H194" i="4"/>
  <c r="I194" i="4" s="1"/>
  <c r="H193" i="4"/>
  <c r="I193" i="4" s="1"/>
  <c r="H192" i="4"/>
  <c r="I192" i="4" s="1"/>
  <c r="H191" i="4"/>
  <c r="G189" i="4"/>
  <c r="F189" i="4"/>
  <c r="F204" i="4" s="1"/>
  <c r="E189" i="4"/>
  <c r="D189" i="4"/>
  <c r="B189" i="4"/>
  <c r="I188" i="4"/>
  <c r="H188" i="4"/>
  <c r="H187" i="4"/>
  <c r="I187" i="4" s="1"/>
  <c r="I186" i="4"/>
  <c r="H186" i="4"/>
  <c r="H185" i="4"/>
  <c r="I185" i="4" s="1"/>
  <c r="I184" i="4"/>
  <c r="H184" i="4"/>
  <c r="H183" i="4"/>
  <c r="I183" i="4" s="1"/>
  <c r="I182" i="4"/>
  <c r="H182" i="4"/>
  <c r="H181" i="4"/>
  <c r="I181" i="4" s="1"/>
  <c r="I180" i="4"/>
  <c r="H180" i="4"/>
  <c r="H179" i="4"/>
  <c r="I179" i="4" s="1"/>
  <c r="I178" i="4"/>
  <c r="H178" i="4"/>
  <c r="H177" i="4"/>
  <c r="I176" i="4"/>
  <c r="H176" i="4"/>
  <c r="G174" i="4"/>
  <c r="F174" i="4"/>
  <c r="E174" i="4"/>
  <c r="D174" i="4"/>
  <c r="B174" i="4"/>
  <c r="H173" i="4"/>
  <c r="I173" i="4" s="1"/>
  <c r="I172" i="4"/>
  <c r="H172" i="4"/>
  <c r="H171" i="4"/>
  <c r="I171" i="4" s="1"/>
  <c r="H170" i="4"/>
  <c r="I170" i="4" s="1"/>
  <c r="H169" i="4"/>
  <c r="I169" i="4" s="1"/>
  <c r="H168" i="4"/>
  <c r="I168" i="4" s="1"/>
  <c r="H167" i="4"/>
  <c r="I167" i="4" s="1"/>
  <c r="H166" i="4"/>
  <c r="I166" i="4" s="1"/>
  <c r="H165" i="4"/>
  <c r="I165" i="4" s="1"/>
  <c r="I164" i="4"/>
  <c r="H164" i="4"/>
  <c r="H163" i="4"/>
  <c r="I163" i="4" s="1"/>
  <c r="H162" i="4"/>
  <c r="I162" i="4" s="1"/>
  <c r="H161" i="4"/>
  <c r="I161" i="4" s="1"/>
  <c r="H160" i="4"/>
  <c r="H174" i="4" s="1"/>
  <c r="G157" i="4"/>
  <c r="F157" i="4"/>
  <c r="E157" i="4"/>
  <c r="D157" i="4"/>
  <c r="B157" i="4"/>
  <c r="I156" i="4"/>
  <c r="H156" i="4"/>
  <c r="H155" i="4"/>
  <c r="I155" i="4" s="1"/>
  <c r="I154" i="4"/>
  <c r="H154" i="4"/>
  <c r="H153" i="4"/>
  <c r="I153" i="4" s="1"/>
  <c r="I152" i="4"/>
  <c r="H152" i="4"/>
  <c r="H151" i="4"/>
  <c r="I151" i="4" s="1"/>
  <c r="I150" i="4"/>
  <c r="H150" i="4"/>
  <c r="H149" i="4"/>
  <c r="I149" i="4" s="1"/>
  <c r="I148" i="4"/>
  <c r="H148" i="4"/>
  <c r="H147" i="4"/>
  <c r="I147" i="4" s="1"/>
  <c r="I146" i="4"/>
  <c r="H146" i="4"/>
  <c r="H145" i="4"/>
  <c r="I144" i="4"/>
  <c r="H144" i="4"/>
  <c r="G142" i="4"/>
  <c r="F142" i="4"/>
  <c r="E142" i="4"/>
  <c r="B142" i="4"/>
  <c r="D141" i="4"/>
  <c r="H141" i="4" s="1"/>
  <c r="I141" i="4" s="1"/>
  <c r="G139" i="4"/>
  <c r="F139" i="4"/>
  <c r="E139" i="4"/>
  <c r="D139" i="4"/>
  <c r="B139" i="4"/>
  <c r="H138" i="4"/>
  <c r="I138" i="4" s="1"/>
  <c r="H137" i="4"/>
  <c r="I137" i="4" s="1"/>
  <c r="H136" i="4"/>
  <c r="I136" i="4" s="1"/>
  <c r="H135" i="4"/>
  <c r="I135" i="4" s="1"/>
  <c r="I134" i="4"/>
  <c r="H134" i="4"/>
  <c r="H133" i="4"/>
  <c r="I133" i="4" s="1"/>
  <c r="H132" i="4"/>
  <c r="I132" i="4" s="1"/>
  <c r="H131" i="4"/>
  <c r="I131" i="4" s="1"/>
  <c r="H130" i="4"/>
  <c r="I130" i="4" s="1"/>
  <c r="H129" i="4"/>
  <c r="I129" i="4" s="1"/>
  <c r="H128" i="4"/>
  <c r="I128" i="4" s="1"/>
  <c r="H127" i="4"/>
  <c r="I127" i="4" s="1"/>
  <c r="I126" i="4"/>
  <c r="H126" i="4"/>
  <c r="H125" i="4"/>
  <c r="I125" i="4" s="1"/>
  <c r="H124" i="4"/>
  <c r="I124" i="4" s="1"/>
  <c r="H123" i="4"/>
  <c r="I123" i="4" s="1"/>
  <c r="H122" i="4"/>
  <c r="I122" i="4" s="1"/>
  <c r="H121" i="4"/>
  <c r="I121" i="4" s="1"/>
  <c r="H120" i="4"/>
  <c r="I120" i="4" s="1"/>
  <c r="H119" i="4"/>
  <c r="I119" i="4" s="1"/>
  <c r="I118" i="4"/>
  <c r="H118" i="4"/>
  <c r="H117" i="4"/>
  <c r="I117" i="4" s="1"/>
  <c r="H116" i="4"/>
  <c r="I116" i="4" s="1"/>
  <c r="H115" i="4"/>
  <c r="I115" i="4" s="1"/>
  <c r="H114" i="4"/>
  <c r="H112" i="4"/>
  <c r="I112" i="4" s="1"/>
  <c r="G112" i="4"/>
  <c r="F112" i="4"/>
  <c r="E112" i="4"/>
  <c r="D112" i="4"/>
  <c r="B112" i="4"/>
  <c r="I111" i="4"/>
  <c r="H111" i="4"/>
  <c r="G109" i="4"/>
  <c r="F109" i="4"/>
  <c r="E109" i="4"/>
  <c r="D109" i="4"/>
  <c r="B109" i="4"/>
  <c r="H108" i="4"/>
  <c r="I108" i="4" s="1"/>
  <c r="H107" i="4"/>
  <c r="I107" i="4" s="1"/>
  <c r="H106" i="4"/>
  <c r="I106" i="4" s="1"/>
  <c r="H105" i="4"/>
  <c r="I105" i="4" s="1"/>
  <c r="H104" i="4"/>
  <c r="I104" i="4" s="1"/>
  <c r="H103" i="4"/>
  <c r="I103" i="4" s="1"/>
  <c r="H102" i="4"/>
  <c r="I102" i="4" s="1"/>
  <c r="I101" i="4"/>
  <c r="H101" i="4"/>
  <c r="H100" i="4"/>
  <c r="I100" i="4" s="1"/>
  <c r="H99" i="4"/>
  <c r="I99" i="4" s="1"/>
  <c r="H98" i="4"/>
  <c r="I98" i="4" s="1"/>
  <c r="H97" i="4"/>
  <c r="I97" i="4" s="1"/>
  <c r="H96" i="4"/>
  <c r="I96" i="4" s="1"/>
  <c r="H95" i="4"/>
  <c r="I95" i="4" s="1"/>
  <c r="H94" i="4"/>
  <c r="I94" i="4" s="1"/>
  <c r="I93" i="4"/>
  <c r="H93" i="4"/>
  <c r="H92" i="4"/>
  <c r="I92" i="4" s="1"/>
  <c r="H91" i="4"/>
  <c r="I91" i="4" s="1"/>
  <c r="H90" i="4"/>
  <c r="I90" i="4" s="1"/>
  <c r="H89" i="4"/>
  <c r="I89" i="4" s="1"/>
  <c r="H88" i="4"/>
  <c r="I88" i="4" s="1"/>
  <c r="H87" i="4"/>
  <c r="I87" i="4" s="1"/>
  <c r="H86" i="4"/>
  <c r="I86" i="4" s="1"/>
  <c r="I85" i="4"/>
  <c r="H85" i="4"/>
  <c r="H84" i="4"/>
  <c r="I84" i="4" s="1"/>
  <c r="H83" i="4"/>
  <c r="I83" i="4" s="1"/>
  <c r="H82" i="4"/>
  <c r="I82" i="4" s="1"/>
  <c r="H81" i="4"/>
  <c r="I81" i="4" s="1"/>
  <c r="H80" i="4"/>
  <c r="I80" i="4" s="1"/>
  <c r="H79" i="4"/>
  <c r="I79" i="4" s="1"/>
  <c r="H78" i="4"/>
  <c r="I78" i="4" s="1"/>
  <c r="I77" i="4"/>
  <c r="H77" i="4"/>
  <c r="H76" i="4"/>
  <c r="I76" i="4" s="1"/>
  <c r="H75" i="4"/>
  <c r="I75" i="4" s="1"/>
  <c r="H74" i="4"/>
  <c r="I74" i="4" s="1"/>
  <c r="H73" i="4"/>
  <c r="I73" i="4" s="1"/>
  <c r="H72" i="4"/>
  <c r="I72" i="4" s="1"/>
  <c r="H71" i="4"/>
  <c r="I71" i="4" s="1"/>
  <c r="H70" i="4"/>
  <c r="I70" i="4" s="1"/>
  <c r="I69" i="4"/>
  <c r="H69" i="4"/>
  <c r="H68" i="4"/>
  <c r="I68" i="4" s="1"/>
  <c r="H67" i="4"/>
  <c r="I67" i="4" s="1"/>
  <c r="H66" i="4"/>
  <c r="I66" i="4" s="1"/>
  <c r="H65" i="4"/>
  <c r="I65" i="4" s="1"/>
  <c r="H64" i="4"/>
  <c r="I64" i="4" s="1"/>
  <c r="H63" i="4"/>
  <c r="I63" i="4" s="1"/>
  <c r="H62" i="4"/>
  <c r="I62" i="4" s="1"/>
  <c r="I61" i="4"/>
  <c r="H61" i="4"/>
  <c r="G59" i="4"/>
  <c r="F59" i="4"/>
  <c r="E59" i="4"/>
  <c r="D59" i="4"/>
  <c r="B59" i="4"/>
  <c r="I58" i="4"/>
  <c r="H58" i="4"/>
  <c r="H57" i="4"/>
  <c r="I57" i="4" s="1"/>
  <c r="I56" i="4"/>
  <c r="H56" i="4"/>
  <c r="I55" i="4"/>
  <c r="H55" i="4"/>
  <c r="I54" i="4"/>
  <c r="H54" i="4"/>
  <c r="I53" i="4"/>
  <c r="H53" i="4"/>
  <c r="I52" i="4"/>
  <c r="H52" i="4"/>
  <c r="I51" i="4"/>
  <c r="H51" i="4"/>
  <c r="I50" i="4"/>
  <c r="H50" i="4"/>
  <c r="I49" i="4"/>
  <c r="H49" i="4"/>
  <c r="I48" i="4"/>
  <c r="H48" i="4"/>
  <c r="I47" i="4"/>
  <c r="H47" i="4"/>
  <c r="I46" i="4"/>
  <c r="H46" i="4"/>
  <c r="I45" i="4"/>
  <c r="H45" i="4"/>
  <c r="H59" i="4" s="1"/>
  <c r="I44" i="4"/>
  <c r="H44" i="4"/>
  <c r="G42" i="4"/>
  <c r="F42" i="4"/>
  <c r="E42" i="4"/>
  <c r="D42" i="4"/>
  <c r="B42" i="4"/>
  <c r="H41" i="4"/>
  <c r="I41" i="4" s="1"/>
  <c r="G39" i="4"/>
  <c r="F39" i="4"/>
  <c r="E39" i="4"/>
  <c r="E204" i="4" s="1"/>
  <c r="D39" i="4"/>
  <c r="B39" i="4"/>
  <c r="H38" i="4"/>
  <c r="I38" i="4" s="1"/>
  <c r="I37" i="4"/>
  <c r="H37" i="4"/>
  <c r="H36" i="4"/>
  <c r="I36" i="4" s="1"/>
  <c r="I35" i="4"/>
  <c r="H35" i="4"/>
  <c r="H34" i="4"/>
  <c r="I34" i="4" s="1"/>
  <c r="I33" i="4"/>
  <c r="H33" i="4"/>
  <c r="H32" i="4"/>
  <c r="I32" i="4" s="1"/>
  <c r="I31" i="4"/>
  <c r="H31" i="4"/>
  <c r="H30" i="4"/>
  <c r="I30" i="4" s="1"/>
  <c r="I29" i="4"/>
  <c r="H29" i="4"/>
  <c r="H28" i="4"/>
  <c r="I28" i="4" s="1"/>
  <c r="I27" i="4"/>
  <c r="H27" i="4"/>
  <c r="H26" i="4"/>
  <c r="I26" i="4" s="1"/>
  <c r="I25" i="4"/>
  <c r="H25" i="4"/>
  <c r="H24" i="4"/>
  <c r="I24" i="4" s="1"/>
  <c r="I23" i="4"/>
  <c r="H23" i="4"/>
  <c r="H22" i="4"/>
  <c r="I21" i="4"/>
  <c r="H21" i="4"/>
  <c r="H20" i="4"/>
  <c r="I20" i="4" s="1"/>
  <c r="H19" i="4"/>
  <c r="I19" i="4" s="1"/>
  <c r="H18" i="4"/>
  <c r="I18" i="4" s="1"/>
  <c r="H17" i="4"/>
  <c r="H39" i="4" s="1"/>
  <c r="I39" i="4" s="1"/>
  <c r="I174" i="4" l="1"/>
  <c r="H109" i="4"/>
  <c r="I109" i="4" s="1"/>
  <c r="H139" i="4"/>
  <c r="I139" i="4" s="1"/>
  <c r="H198" i="4"/>
  <c r="I198" i="4" s="1"/>
  <c r="I17" i="4"/>
  <c r="I114" i="4"/>
  <c r="H157" i="4"/>
  <c r="I157" i="4" s="1"/>
  <c r="I145" i="4"/>
  <c r="I160" i="4"/>
  <c r="B204" i="4"/>
  <c r="G204" i="4"/>
  <c r="H189" i="4"/>
  <c r="I189" i="4" s="1"/>
  <c r="I177" i="4"/>
  <c r="I191" i="4"/>
  <c r="D202" i="4"/>
  <c r="H200" i="4"/>
  <c r="H42" i="4"/>
  <c r="I42" i="4" s="1"/>
  <c r="I59" i="4"/>
  <c r="D142" i="4"/>
  <c r="D204" i="4" s="1"/>
  <c r="H142" i="4"/>
  <c r="I142" i="4" s="1"/>
  <c r="E202" i="1"/>
  <c r="F202" i="1"/>
  <c r="G202" i="1"/>
  <c r="I200" i="4" l="1"/>
  <c r="H202" i="4"/>
  <c r="I202" i="4" s="1"/>
  <c r="H204" i="4"/>
  <c r="I204" i="4" s="1"/>
  <c r="H19" i="1"/>
  <c r="G142" i="1" l="1"/>
  <c r="D157" i="1"/>
  <c r="I201" i="1"/>
  <c r="B202" i="1"/>
  <c r="B198" i="1"/>
  <c r="B189" i="1"/>
  <c r="D200" i="1"/>
  <c r="D202" i="1" s="1"/>
  <c r="H191" i="1"/>
  <c r="I191" i="1" s="1"/>
  <c r="H192" i="1"/>
  <c r="I192" i="1" s="1"/>
  <c r="H193" i="1"/>
  <c r="I193" i="1"/>
  <c r="H194" i="1"/>
  <c r="I194" i="1" s="1"/>
  <c r="H195" i="1"/>
  <c r="I195" i="1"/>
  <c r="H196" i="1"/>
  <c r="I196" i="1" s="1"/>
  <c r="H177" i="1"/>
  <c r="I177" i="1" s="1"/>
  <c r="H178" i="1"/>
  <c r="I178" i="1" s="1"/>
  <c r="H179" i="1"/>
  <c r="I179" i="1" s="1"/>
  <c r="H180" i="1"/>
  <c r="I180" i="1" s="1"/>
  <c r="H181" i="1"/>
  <c r="I181" i="1" s="1"/>
  <c r="H182" i="1"/>
  <c r="I182" i="1" s="1"/>
  <c r="H183" i="1"/>
  <c r="I183" i="1" s="1"/>
  <c r="H184" i="1"/>
  <c r="I184" i="1" s="1"/>
  <c r="H185" i="1"/>
  <c r="I185" i="1" s="1"/>
  <c r="H186" i="1"/>
  <c r="I186" i="1" s="1"/>
  <c r="H187" i="1"/>
  <c r="I187" i="1" s="1"/>
  <c r="H188" i="1"/>
  <c r="I188" i="1" s="1"/>
  <c r="H161" i="1"/>
  <c r="I161" i="1" s="1"/>
  <c r="H162" i="1"/>
  <c r="I162" i="1" s="1"/>
  <c r="H163" i="1"/>
  <c r="I163" i="1" s="1"/>
  <c r="H164" i="1"/>
  <c r="I164" i="1" s="1"/>
  <c r="H165" i="1"/>
  <c r="I165" i="1" s="1"/>
  <c r="H166" i="1"/>
  <c r="I166" i="1" s="1"/>
  <c r="H167" i="1"/>
  <c r="I167" i="1" s="1"/>
  <c r="H168" i="1"/>
  <c r="I168" i="1" s="1"/>
  <c r="H169" i="1"/>
  <c r="I169" i="1" s="1"/>
  <c r="H170" i="1"/>
  <c r="I170" i="1" s="1"/>
  <c r="H171" i="1"/>
  <c r="I171" i="1" s="1"/>
  <c r="H172" i="1"/>
  <c r="I172" i="1" s="1"/>
  <c r="H173" i="1"/>
  <c r="I173" i="1" s="1"/>
  <c r="H115" i="1"/>
  <c r="I115" i="1" s="1"/>
  <c r="H116" i="1"/>
  <c r="I116" i="1" s="1"/>
  <c r="H117" i="1"/>
  <c r="I117" i="1" s="1"/>
  <c r="H118" i="1"/>
  <c r="I118" i="1" s="1"/>
  <c r="H119" i="1"/>
  <c r="I119" i="1" s="1"/>
  <c r="H120" i="1"/>
  <c r="I120" i="1" s="1"/>
  <c r="H121" i="1"/>
  <c r="I121" i="1" s="1"/>
  <c r="H122" i="1"/>
  <c r="I122" i="1" s="1"/>
  <c r="H123" i="1"/>
  <c r="I123" i="1" s="1"/>
  <c r="H124" i="1"/>
  <c r="I124" i="1" s="1"/>
  <c r="H125" i="1"/>
  <c r="I125" i="1" s="1"/>
  <c r="H126" i="1"/>
  <c r="I126" i="1" s="1"/>
  <c r="H127" i="1"/>
  <c r="I127" i="1" s="1"/>
  <c r="H128" i="1"/>
  <c r="I128" i="1" s="1"/>
  <c r="H129" i="1"/>
  <c r="I129" i="1" s="1"/>
  <c r="H130" i="1"/>
  <c r="I130" i="1" s="1"/>
  <c r="H131" i="1"/>
  <c r="I131" i="1" s="1"/>
  <c r="H132" i="1"/>
  <c r="I132" i="1" s="1"/>
  <c r="H133" i="1"/>
  <c r="I133" i="1" s="1"/>
  <c r="H134" i="1"/>
  <c r="I134" i="1" s="1"/>
  <c r="H135" i="1"/>
  <c r="I135" i="1" s="1"/>
  <c r="H136" i="1"/>
  <c r="I136" i="1" s="1"/>
  <c r="H137" i="1"/>
  <c r="I137" i="1" s="1"/>
  <c r="H138" i="1"/>
  <c r="I138" i="1"/>
  <c r="H62" i="1"/>
  <c r="I62" i="1" s="1"/>
  <c r="H63" i="1"/>
  <c r="I63" i="1" s="1"/>
  <c r="H64" i="1"/>
  <c r="I64" i="1" s="1"/>
  <c r="H65" i="1"/>
  <c r="I65" i="1" s="1"/>
  <c r="H66" i="1"/>
  <c r="I66" i="1" s="1"/>
  <c r="H67" i="1"/>
  <c r="I67" i="1" s="1"/>
  <c r="H68" i="1"/>
  <c r="I68" i="1" s="1"/>
  <c r="H69" i="1"/>
  <c r="I69" i="1" s="1"/>
  <c r="H70" i="1"/>
  <c r="I70" i="1" s="1"/>
  <c r="H71" i="1"/>
  <c r="I71" i="1" s="1"/>
  <c r="H72" i="1"/>
  <c r="I72" i="1" s="1"/>
  <c r="H73" i="1"/>
  <c r="I73" i="1" s="1"/>
  <c r="H74" i="1"/>
  <c r="I74" i="1" s="1"/>
  <c r="H75" i="1"/>
  <c r="I75" i="1" s="1"/>
  <c r="H76" i="1"/>
  <c r="I76" i="1" s="1"/>
  <c r="H77" i="1"/>
  <c r="I77" i="1" s="1"/>
  <c r="H78" i="1"/>
  <c r="I78" i="1" s="1"/>
  <c r="H79" i="1"/>
  <c r="I79" i="1" s="1"/>
  <c r="H80" i="1"/>
  <c r="I80" i="1" s="1"/>
  <c r="H81" i="1"/>
  <c r="I81" i="1"/>
  <c r="H82" i="1"/>
  <c r="I82" i="1" s="1"/>
  <c r="H83" i="1"/>
  <c r="I83" i="1" s="1"/>
  <c r="H84" i="1"/>
  <c r="I84" i="1" s="1"/>
  <c r="H85" i="1"/>
  <c r="I85" i="1" s="1"/>
  <c r="H86" i="1"/>
  <c r="I86" i="1" s="1"/>
  <c r="H87" i="1"/>
  <c r="I87" i="1" s="1"/>
  <c r="H88" i="1"/>
  <c r="I88" i="1" s="1"/>
  <c r="H89" i="1"/>
  <c r="I89" i="1" s="1"/>
  <c r="H90" i="1"/>
  <c r="I90" i="1" s="1"/>
  <c r="H91" i="1"/>
  <c r="I91" i="1" s="1"/>
  <c r="H92" i="1"/>
  <c r="I92" i="1" s="1"/>
  <c r="H93" i="1"/>
  <c r="I93" i="1"/>
  <c r="H94" i="1"/>
  <c r="I94" i="1" s="1"/>
  <c r="H95" i="1"/>
  <c r="I95" i="1" s="1"/>
  <c r="H96" i="1"/>
  <c r="I96" i="1" s="1"/>
  <c r="H97" i="1"/>
  <c r="I97" i="1" s="1"/>
  <c r="H98" i="1"/>
  <c r="I98" i="1" s="1"/>
  <c r="H99" i="1"/>
  <c r="I99" i="1" s="1"/>
  <c r="H100" i="1"/>
  <c r="I100" i="1" s="1"/>
  <c r="H101" i="1"/>
  <c r="I101" i="1" s="1"/>
  <c r="H102" i="1"/>
  <c r="I102" i="1" s="1"/>
  <c r="H103" i="1"/>
  <c r="I103" i="1" s="1"/>
  <c r="H104" i="1"/>
  <c r="I104" i="1" s="1"/>
  <c r="H105" i="1"/>
  <c r="I105" i="1" s="1"/>
  <c r="H106" i="1"/>
  <c r="I106" i="1" s="1"/>
  <c r="I107" i="1"/>
  <c r="H108" i="1"/>
  <c r="I108" i="1" s="1"/>
  <c r="H45" i="1"/>
  <c r="I45" i="1" s="1"/>
  <c r="H46" i="1"/>
  <c r="I46" i="1" s="1"/>
  <c r="H47" i="1"/>
  <c r="I47" i="1"/>
  <c r="H48" i="1"/>
  <c r="I48" i="1" s="1"/>
  <c r="H49" i="1"/>
  <c r="I49" i="1" s="1"/>
  <c r="H50" i="1"/>
  <c r="I50" i="1" s="1"/>
  <c r="H51" i="1"/>
  <c r="I51" i="1" s="1"/>
  <c r="H52" i="1"/>
  <c r="I52" i="1" s="1"/>
  <c r="H53" i="1"/>
  <c r="I53" i="1" s="1"/>
  <c r="H54" i="1"/>
  <c r="I54" i="1" s="1"/>
  <c r="H55" i="1"/>
  <c r="I55" i="1" s="1"/>
  <c r="H56" i="1"/>
  <c r="I56" i="1" s="1"/>
  <c r="H57" i="1"/>
  <c r="I57" i="1" s="1"/>
  <c r="H58" i="1"/>
  <c r="I58" i="1" s="1"/>
  <c r="H18" i="1"/>
  <c r="I18" i="1" s="1"/>
  <c r="I19" i="1"/>
  <c r="H20" i="1"/>
  <c r="I20" i="1" s="1"/>
  <c r="H21" i="1"/>
  <c r="I21" i="1" s="1"/>
  <c r="H22" i="1"/>
  <c r="H23" i="1"/>
  <c r="I23" i="1" s="1"/>
  <c r="H24" i="1"/>
  <c r="I24" i="1" s="1"/>
  <c r="H25" i="1"/>
  <c r="I25" i="1"/>
  <c r="H26" i="1"/>
  <c r="I26" i="1" s="1"/>
  <c r="H27" i="1"/>
  <c r="I27" i="1" s="1"/>
  <c r="H28" i="1"/>
  <c r="I28" i="1" s="1"/>
  <c r="H29" i="1"/>
  <c r="I29" i="1" s="1"/>
  <c r="H30" i="1"/>
  <c r="I30" i="1" s="1"/>
  <c r="H31" i="1"/>
  <c r="I31" i="1" s="1"/>
  <c r="H32" i="1"/>
  <c r="I32" i="1" s="1"/>
  <c r="H33" i="1"/>
  <c r="I33" i="1" s="1"/>
  <c r="H34" i="1"/>
  <c r="I34" i="1" s="1"/>
  <c r="H35" i="1"/>
  <c r="I35" i="1" s="1"/>
  <c r="H36" i="1"/>
  <c r="I36" i="1" s="1"/>
  <c r="H37" i="1"/>
  <c r="I37" i="1" s="1"/>
  <c r="H38" i="1"/>
  <c r="I38" i="1" s="1"/>
  <c r="B39" i="1"/>
  <c r="H17" i="1"/>
  <c r="H41" i="1"/>
  <c r="H42" i="1" s="1"/>
  <c r="G198" i="1"/>
  <c r="G42" i="1"/>
  <c r="F198" i="1"/>
  <c r="H203" i="1"/>
  <c r="I203" i="1" s="1"/>
  <c r="H114" i="1"/>
  <c r="I114" i="1" s="1"/>
  <c r="B109" i="1"/>
  <c r="H61" i="1"/>
  <c r="I61" i="1" s="1"/>
  <c r="H155" i="1"/>
  <c r="I155" i="1" s="1"/>
  <c r="H149" i="1"/>
  <c r="I149" i="1" s="1"/>
  <c r="F157" i="1"/>
  <c r="F142" i="1"/>
  <c r="H44" i="1"/>
  <c r="I44" i="1" s="1"/>
  <c r="D39" i="1"/>
  <c r="D42" i="1"/>
  <c r="D59" i="1"/>
  <c r="D112" i="1"/>
  <c r="D109" i="1"/>
  <c r="D139" i="1"/>
  <c r="D141" i="1"/>
  <c r="H141" i="1" s="1"/>
  <c r="D174" i="1"/>
  <c r="D189" i="1"/>
  <c r="D198" i="1"/>
  <c r="E109" i="1"/>
  <c r="E39" i="1"/>
  <c r="E42" i="1"/>
  <c r="E198" i="1"/>
  <c r="B139" i="1"/>
  <c r="E189" i="1"/>
  <c r="G39" i="1"/>
  <c r="H197" i="1"/>
  <c r="I197" i="1"/>
  <c r="H145" i="1"/>
  <c r="I145" i="1" s="1"/>
  <c r="H146" i="1"/>
  <c r="I146" i="1" s="1"/>
  <c r="H147" i="1"/>
  <c r="I147" i="1" s="1"/>
  <c r="H148" i="1"/>
  <c r="I148" i="1" s="1"/>
  <c r="H150" i="1"/>
  <c r="I150" i="1" s="1"/>
  <c r="H152" i="1"/>
  <c r="I152" i="1"/>
  <c r="H153" i="1"/>
  <c r="I153" i="1" s="1"/>
  <c r="H154" i="1"/>
  <c r="I154" i="1" s="1"/>
  <c r="H156" i="1"/>
  <c r="I156" i="1" s="1"/>
  <c r="E142" i="1"/>
  <c r="B42" i="1"/>
  <c r="B142" i="1"/>
  <c r="F42" i="1"/>
  <c r="G112" i="1"/>
  <c r="F112" i="1"/>
  <c r="E112" i="1"/>
  <c r="B112" i="1"/>
  <c r="H111" i="1"/>
  <c r="I111" i="1" s="1"/>
  <c r="B174" i="1"/>
  <c r="B59" i="1"/>
  <c r="B157" i="1"/>
  <c r="E174" i="1"/>
  <c r="E59" i="1"/>
  <c r="E139" i="1"/>
  <c r="G174" i="1"/>
  <c r="G189" i="1"/>
  <c r="G59" i="1"/>
  <c r="G139" i="1"/>
  <c r="G109" i="1"/>
  <c r="G157" i="1"/>
  <c r="H151" i="1"/>
  <c r="I151" i="1" s="1"/>
  <c r="E157" i="1"/>
  <c r="H144" i="1"/>
  <c r="I144" i="1" s="1"/>
  <c r="F39" i="1"/>
  <c r="F109" i="1"/>
  <c r="F139" i="1"/>
  <c r="F189" i="1"/>
  <c r="F174" i="1"/>
  <c r="F59" i="1"/>
  <c r="H176" i="1"/>
  <c r="I176" i="1" s="1"/>
  <c r="H160" i="1"/>
  <c r="I160" i="1"/>
  <c r="H200" i="1" l="1"/>
  <c r="I200" i="1" s="1"/>
  <c r="H198" i="1"/>
  <c r="I198" i="1" s="1"/>
  <c r="B204" i="1"/>
  <c r="H202" i="1"/>
  <c r="I202" i="1" s="1"/>
  <c r="H112" i="1"/>
  <c r="I112" i="1" s="1"/>
  <c r="I41" i="1"/>
  <c r="H189" i="1"/>
  <c r="I189" i="1" s="1"/>
  <c r="H174" i="1"/>
  <c r="I174" i="1" s="1"/>
  <c r="H109" i="1"/>
  <c r="I109" i="1" s="1"/>
  <c r="H59" i="1"/>
  <c r="I59" i="1" s="1"/>
  <c r="H39" i="1"/>
  <c r="I42" i="1"/>
  <c r="I17" i="1"/>
  <c r="H157" i="1"/>
  <c r="I157" i="1" s="1"/>
  <c r="I141" i="1"/>
  <c r="H142" i="1"/>
  <c r="I142" i="1" s="1"/>
  <c r="H139" i="1"/>
  <c r="I139" i="1" s="1"/>
  <c r="D142" i="1"/>
  <c r="I39" i="1" l="1"/>
  <c r="I204" i="1"/>
</calcChain>
</file>

<file path=xl/sharedStrings.xml><?xml version="1.0" encoding="utf-8"?>
<sst xmlns="http://schemas.openxmlformats.org/spreadsheetml/2006/main" count="769" uniqueCount="267">
  <si>
    <t>三、以前年度剩餘款處理情形：</t>
  </si>
  <si>
    <t>五、本年度公益彩券盈餘分配預算編列情形：</t>
  </si>
  <si>
    <t>六、公益彩券盈餘分配之執行數：</t>
  </si>
  <si>
    <t>單位：新台幣元</t>
  </si>
  <si>
    <t>福利類別及項目</t>
  </si>
  <si>
    <t>小計</t>
  </si>
  <si>
    <t>業務單位</t>
  </si>
  <si>
    <t>主管簽章：</t>
  </si>
  <si>
    <t>機關主管</t>
  </si>
  <si>
    <t>公益彩券盈餘分配辦理社會福利事業情形季報表</t>
    <phoneticPr fontId="4" type="noConversion"/>
  </si>
  <si>
    <t>會計單位</t>
  </si>
  <si>
    <t>本年度預算數</t>
    <phoneticPr fontId="4" type="noConversion"/>
  </si>
  <si>
    <t>（一）兒童及少年福利</t>
    <phoneticPr fontId="4" type="noConversion"/>
  </si>
  <si>
    <t>小計</t>
    <phoneticPr fontId="4" type="noConversion"/>
  </si>
  <si>
    <t>（二）婦女福利</t>
    <phoneticPr fontId="4" type="noConversion"/>
  </si>
  <si>
    <t>（三）老人福利</t>
    <phoneticPr fontId="4" type="noConversion"/>
  </si>
  <si>
    <t>（四）身心障礙者福利</t>
    <phoneticPr fontId="4" type="noConversion"/>
  </si>
  <si>
    <t>（五）社會救助</t>
    <phoneticPr fontId="4" type="noConversion"/>
  </si>
  <si>
    <t>（六）其他福利</t>
    <phoneticPr fontId="4" type="noConversion"/>
  </si>
  <si>
    <t>小計</t>
    <phoneticPr fontId="4" type="noConversion"/>
  </si>
  <si>
    <t>(c)</t>
    <phoneticPr fontId="4" type="noConversion"/>
  </si>
  <si>
    <t>承辦人員簽章：</t>
    <phoneticPr fontId="4" type="noConversion"/>
  </si>
  <si>
    <t>備註：簽章欄得由各該直轄巿、縣巿政府視業務劃分，自行調整。</t>
    <phoneticPr fontId="4" type="noConversion"/>
  </si>
  <si>
    <t>2、辦理兒少福利業務印刷裝訂及業務宣導費</t>
    <phoneticPr fontId="4" type="noConversion"/>
  </si>
  <si>
    <t>5、辦理本縣幸福福袋採購案</t>
    <phoneticPr fontId="4" type="noConversion"/>
  </si>
  <si>
    <t>2、以工代賑經費</t>
    <phoneticPr fontId="4" type="noConversion"/>
  </si>
  <si>
    <t>3、喪葬補助</t>
    <phoneticPr fontId="4" type="noConversion"/>
  </si>
  <si>
    <t>4、川資補助</t>
    <phoneticPr fontId="4" type="noConversion"/>
  </si>
  <si>
    <t>1、專家學者出席會議差旅費</t>
    <phoneticPr fontId="4" type="noConversion"/>
  </si>
  <si>
    <t xml:space="preserve">八、公益彩券盈餘預算經費動支及核銷預估情形： （第4季報表本欄免填）                                  </t>
    <phoneticPr fontId="4" type="noConversion"/>
  </si>
  <si>
    <t>3、婦女福利中心修繕、水電消防設備保養費</t>
    <phoneticPr fontId="4" type="noConversion"/>
  </si>
  <si>
    <t>1、低收入戶家庭及兒童生活及就學生活補助</t>
    <phoneticPr fontId="4" type="noConversion"/>
  </si>
  <si>
    <t>5、脫貧方案經費</t>
    <phoneticPr fontId="4" type="noConversion"/>
  </si>
  <si>
    <t>7、低、中低收入戶赴大陸交通船費補助</t>
    <phoneticPr fontId="4" type="noConversion"/>
  </si>
  <si>
    <t>8、社會救助相關業務公務電話及網路費</t>
    <phoneticPr fontId="4" type="noConversion"/>
  </si>
  <si>
    <t>9、社會救助相關業務差旅費及低、中低收入戶赴台參加職業訓練交通費</t>
    <phoneticPr fontId="4" type="noConversion"/>
  </si>
  <si>
    <t>4、家暴暨性侵害防治中心修繕及保養費</t>
    <phoneticPr fontId="4" type="noConversion"/>
  </si>
  <si>
    <t>11、辦理年度災害防救演練外包費</t>
    <phoneticPr fontId="4" type="noConversion"/>
  </si>
  <si>
    <t>（二）尚未執行之原因：本年度編列之支出項目，依各業務計畫所訂進度執行，相關補助計畫或核撥款項刻正執行中，以致執行率偏低。</t>
    <phoneticPr fontId="4" type="noConversion"/>
  </si>
  <si>
    <t>3、委託辦理東引鄉公共托育中心人事及業務等費用</t>
    <phoneticPr fontId="4" type="noConversion"/>
  </si>
  <si>
    <t>5、委託辦理早療據點費用</t>
    <phoneticPr fontId="4" type="noConversion"/>
  </si>
  <si>
    <t>2、辦理婦女福利及連江縣新住民生活適應輔導班、連江縣新住民家庭服務中心各項活動研習所需資料、印刷及宣導費</t>
    <phoneticPr fontId="4" type="noConversion"/>
  </si>
  <si>
    <t>6、連江縣新住民生活適應輔導班及連江縣新住民家庭服務中心活動臨時人員</t>
    <phoneticPr fontId="4" type="noConversion"/>
  </si>
  <si>
    <t>7、辦理婦女福利業務及連江縣新住民生活適應輔導班、連江縣新住民家庭服務中心相關活動、課程及訓練所需出席、鐘點等費用</t>
    <phoneticPr fontId="4" type="noConversion"/>
  </si>
  <si>
    <t>8、婦女福利業務及連江縣新住民家庭服務中心相關活動、研習及會議等所需物品、材料和辦公用品、電腦耗材等費用</t>
    <phoneticPr fontId="4" type="noConversion"/>
  </si>
  <si>
    <t>9、婦幼館內部規劃所需設備</t>
    <phoneticPr fontId="4" type="noConversion"/>
  </si>
  <si>
    <t>17、關懷訪視弱勢民眾寒冬保暖品</t>
    <phoneticPr fontId="4" type="noConversion"/>
  </si>
  <si>
    <t>18、縣老人活動中心簡易器材及運動用品</t>
    <phoneticPr fontId="4" type="noConversion"/>
  </si>
  <si>
    <t>20、公務車租用停車費及活動所需租車費</t>
    <phoneticPr fontId="4" type="noConversion"/>
  </si>
  <si>
    <t>21、公務汽車驗車等規費</t>
    <phoneticPr fontId="4" type="noConversion"/>
  </si>
  <si>
    <t>22、行政車燃料使用費</t>
    <phoneticPr fontId="4" type="noConversion"/>
  </si>
  <si>
    <t>6、低、中低收入戶嬰幼兒奶粉、尿布補助</t>
    <phoneticPr fontId="4" type="noConversion"/>
  </si>
  <si>
    <t>10、社會救助業務相關印刷及裝訂費</t>
    <phoneticPr fontId="4" type="noConversion"/>
  </si>
  <si>
    <t>12、辦理社會救助業務相關會議、研習之相關人員出席及鐘點等費用</t>
    <phoneticPr fontId="4" type="noConversion"/>
  </si>
  <si>
    <r>
      <t>簽</t>
    </r>
    <r>
      <rPr>
        <sz val="12"/>
        <rFont val="Times New Roman"/>
        <family val="1"/>
      </rPr>
      <t xml:space="preserve">    </t>
    </r>
    <r>
      <rPr>
        <sz val="12"/>
        <rFont val="新細明體"/>
        <family val="1"/>
        <charset val="136"/>
      </rPr>
      <t>章：</t>
    </r>
  </si>
  <si>
    <t>5、個案所需心理諮商、輔導及團體治療等相關費用</t>
    <phoneticPr fontId="4" type="noConversion"/>
  </si>
  <si>
    <t>6、弱勢家庭服務相關業務宣導會、講師鐘點費及專家學者出席費</t>
    <phoneticPr fontId="4" type="noConversion"/>
  </si>
  <si>
    <t>7、購置業務所需之辦公電腦軟、硬體、印表機耗材及非消耗品等</t>
    <phoneticPr fontId="4" type="noConversion"/>
  </si>
  <si>
    <t>8、溫馨會談室所需物品</t>
    <phoneticPr fontId="4" type="noConversion"/>
  </si>
  <si>
    <t>13、辦理本縣弱勢家庭服務相關活動所需雜支</t>
    <phoneticPr fontId="4" type="noConversion"/>
  </si>
  <si>
    <t>2、各項社區發展業務研習及志願服務推廣等相關活動宣導費</t>
    <phoneticPr fontId="4" type="noConversion"/>
  </si>
  <si>
    <t>一、人民團體及社區發展</t>
    <phoneticPr fontId="4" type="noConversion"/>
  </si>
  <si>
    <t>二、弱勢家庭服務工作</t>
    <phoneticPr fontId="4" type="noConversion"/>
  </si>
  <si>
    <t>四、一般行政管理</t>
    <phoneticPr fontId="4" type="noConversion"/>
  </si>
  <si>
    <t>三、一般建築及設備</t>
    <phoneticPr fontId="4" type="noConversion"/>
  </si>
  <si>
    <t>1、興建社福大樓及育樂中心工程</t>
    <phoneticPr fontId="4" type="noConversion"/>
  </si>
  <si>
    <t>連江縣政府</t>
    <phoneticPr fontId="4" type="noConversion"/>
  </si>
  <si>
    <t>調整容納說明</t>
    <phoneticPr fontId="4" type="noConversion"/>
  </si>
  <si>
    <t>調整容納後金額</t>
    <phoneticPr fontId="4" type="noConversion"/>
  </si>
  <si>
    <t>兒童及少年福利-以前年度保留案</t>
    <phoneticPr fontId="4" type="noConversion"/>
  </si>
  <si>
    <t>身心障礙者福利-以前年度保留案</t>
    <phoneticPr fontId="4" type="noConversion"/>
  </si>
  <si>
    <t>連江縣馬祖酒廠庫房新建工程委託規劃設計暨監造(庇護工場)</t>
    <phoneticPr fontId="4" type="noConversion"/>
  </si>
  <si>
    <t>12、補助團體機構辦理弱勢家庭服務相關宣導活動及服務方案</t>
    <phoneticPr fontId="4" type="noConversion"/>
  </si>
  <si>
    <t>23、補助各鄉公所老人戶外運動健身器材</t>
    <phoneticPr fontId="4" type="noConversion"/>
  </si>
  <si>
    <t>24、補助護理之家</t>
    <phoneticPr fontId="4" type="noConversion"/>
  </si>
  <si>
    <t>27、補助大同之家辦理老人安養護及日間照顧服務計畫委外案</t>
    <phoneticPr fontId="4" type="noConversion"/>
  </si>
  <si>
    <r>
      <t>合</t>
    </r>
    <r>
      <rPr>
        <b/>
        <sz val="12"/>
        <rFont val="Times New Roman"/>
        <family val="1"/>
      </rPr>
      <t xml:space="preserve">        </t>
    </r>
    <r>
      <rPr>
        <b/>
        <sz val="12"/>
        <rFont val="新細明體"/>
        <family val="1"/>
        <charset val="136"/>
      </rPr>
      <t>計</t>
    </r>
  </si>
  <si>
    <r>
      <t>填表說明：「福利類別及項目」，得視當季實際執行情形酌予增減或修正。</t>
    </r>
    <r>
      <rPr>
        <sz val="12"/>
        <rFont val="Times New Roman"/>
        <family val="1"/>
      </rPr>
      <t xml:space="preserve">                                 </t>
    </r>
    <r>
      <rPr>
        <b/>
        <sz val="12"/>
        <rFont val="Times New Roman"/>
        <family val="1"/>
      </rPr>
      <t xml:space="preserve"> </t>
    </r>
    <phoneticPr fontId="4" type="noConversion"/>
  </si>
  <si>
    <r>
      <t>七、本年度</t>
    </r>
    <r>
      <rPr>
        <sz val="14"/>
        <rFont val="Times New Roman"/>
        <family val="1"/>
      </rPr>
      <t>1</t>
    </r>
    <r>
      <rPr>
        <sz val="14"/>
        <rFont val="新細明體"/>
        <family val="1"/>
        <charset val="136"/>
      </rPr>
      <t>月起至本季截止公益彩券盈餘分配剩餘情形：</t>
    </r>
  </si>
  <si>
    <r>
      <t>本年度</t>
    </r>
    <r>
      <rPr>
        <sz val="10"/>
        <rFont val="Times New Roman"/>
        <family val="1"/>
      </rPr>
      <t>1</t>
    </r>
    <r>
      <rPr>
        <sz val="10"/>
        <rFont val="新細明體"/>
        <family val="1"/>
        <charset val="136"/>
      </rPr>
      <t>月起至本季截止累計執行數</t>
    </r>
    <phoneticPr fontId="4" type="noConversion"/>
  </si>
  <si>
    <r>
      <t>執行率（</t>
    </r>
    <r>
      <rPr>
        <sz val="11"/>
        <rFont val="Times New Roman"/>
        <family val="1"/>
      </rPr>
      <t>%</t>
    </r>
    <r>
      <rPr>
        <sz val="11"/>
        <rFont val="新細明體"/>
        <family val="1"/>
        <charset val="136"/>
      </rPr>
      <t>）</t>
    </r>
    <phoneticPr fontId="4" type="noConversion"/>
  </si>
  <si>
    <t>1、辦理兒少福利相關業務差旅費</t>
    <phoneticPr fontId="4" type="noConversion"/>
  </si>
  <si>
    <t>4、委託辦理南竿鄉公共托育中心人事及業務等費用</t>
    <phoneticPr fontId="4" type="noConversion"/>
  </si>
  <si>
    <r>
      <t>一、本年度公益彩券盈餘分配管理方式：█基金管理□收支並列□其他：</t>
    </r>
    <r>
      <rPr>
        <u/>
        <sz val="14"/>
        <rFont val="Times New Roman"/>
        <family val="1"/>
      </rPr>
      <t xml:space="preserve">        </t>
    </r>
    <r>
      <rPr>
        <sz val="14"/>
        <rFont val="新細明體"/>
        <family val="1"/>
        <charset val="136"/>
      </rPr>
      <t>。</t>
    </r>
    <phoneticPr fontId="4" type="noConversion"/>
  </si>
  <si>
    <r>
      <t>第</t>
    </r>
    <r>
      <rPr>
        <sz val="11"/>
        <rFont val="Times New Roman"/>
        <family val="1"/>
      </rPr>
      <t>1</t>
    </r>
    <r>
      <rPr>
        <sz val="11"/>
        <rFont val="新細明體"/>
        <family val="1"/>
        <charset val="136"/>
      </rPr>
      <t>季執行數</t>
    </r>
    <phoneticPr fontId="4" type="noConversion"/>
  </si>
  <si>
    <r>
      <t>第</t>
    </r>
    <r>
      <rPr>
        <sz val="11"/>
        <rFont val="Times New Roman"/>
        <family val="1"/>
      </rPr>
      <t>2</t>
    </r>
    <r>
      <rPr>
        <sz val="11"/>
        <rFont val="新細明體"/>
        <family val="1"/>
        <charset val="136"/>
      </rPr>
      <t>季執行數</t>
    </r>
    <phoneticPr fontId="4" type="noConversion"/>
  </si>
  <si>
    <r>
      <t>第</t>
    </r>
    <r>
      <rPr>
        <sz val="11"/>
        <rFont val="Times New Roman"/>
        <family val="1"/>
      </rPr>
      <t>3</t>
    </r>
    <r>
      <rPr>
        <sz val="11"/>
        <rFont val="新細明體"/>
        <family val="1"/>
        <charset val="136"/>
      </rPr>
      <t>季執行數</t>
    </r>
    <phoneticPr fontId="4" type="noConversion"/>
  </si>
  <si>
    <r>
      <t>第</t>
    </r>
    <r>
      <rPr>
        <sz val="11"/>
        <rFont val="Times New Roman"/>
        <family val="1"/>
      </rPr>
      <t>4</t>
    </r>
    <r>
      <rPr>
        <sz val="11"/>
        <rFont val="新細明體"/>
        <family val="1"/>
        <charset val="136"/>
      </rPr>
      <t>季執行數</t>
    </r>
    <phoneticPr fontId="4" type="noConversion"/>
  </si>
  <si>
    <r>
      <t>（二）處理情形：</t>
    </r>
    <r>
      <rPr>
        <u/>
        <sz val="14"/>
        <rFont val="Times New Roman"/>
        <family val="1"/>
      </rPr>
      <t xml:space="preserve"> </t>
    </r>
    <r>
      <rPr>
        <u/>
        <sz val="14"/>
        <rFont val="新細明體"/>
        <family val="1"/>
        <charset val="136"/>
      </rPr>
      <t>納入</t>
    </r>
    <r>
      <rPr>
        <u/>
        <sz val="14"/>
        <rFont val="Times New Roman"/>
        <family val="1"/>
      </rPr>
      <t>107</t>
    </r>
    <r>
      <rPr>
        <u/>
        <sz val="14"/>
        <rFont val="新細明體"/>
        <family val="1"/>
        <charset val="136"/>
      </rPr>
      <t>年度預算繼續執行</t>
    </r>
    <r>
      <rPr>
        <sz val="14"/>
        <rFont val="新細明體"/>
        <family val="1"/>
        <charset val="136"/>
      </rPr>
      <t>。</t>
    </r>
    <phoneticPr fontId="4" type="noConversion"/>
  </si>
  <si>
    <r>
      <rPr>
        <sz val="12"/>
        <rFont val="細明體"/>
        <family val="3"/>
        <charset val="136"/>
      </rPr>
      <t>（一）歲入預算原編</t>
    </r>
    <r>
      <rPr>
        <u/>
        <sz val="14"/>
        <rFont val="Times New Roman"/>
        <family val="1"/>
      </rPr>
      <t xml:space="preserve">  80,427,000  </t>
    </r>
    <r>
      <rPr>
        <sz val="14"/>
        <rFont val="新細明體"/>
        <family val="1"/>
        <charset val="136"/>
      </rPr>
      <t>元，超支併決算</t>
    </r>
    <r>
      <rPr>
        <u/>
        <sz val="14"/>
        <rFont val="Times New Roman"/>
        <family val="1"/>
      </rPr>
      <t xml:space="preserve">  0  </t>
    </r>
    <r>
      <rPr>
        <sz val="14"/>
        <rFont val="新細明體"/>
        <family val="1"/>
        <charset val="136"/>
      </rPr>
      <t>元，合計</t>
    </r>
    <r>
      <rPr>
        <u/>
        <sz val="14"/>
        <rFont val="Times New Roman"/>
        <family val="1"/>
      </rPr>
      <t xml:space="preserve">  80,427,000   </t>
    </r>
    <r>
      <rPr>
        <sz val="14"/>
        <rFont val="新細明體"/>
        <family val="1"/>
        <charset val="136"/>
      </rPr>
      <t>元。</t>
    </r>
    <phoneticPr fontId="4" type="noConversion"/>
  </si>
  <si>
    <t>13、社會救助業務及自立脫貧活動講習、座談平時業務等該相關活動及雜支費</t>
    <phoneticPr fontId="4" type="noConversion"/>
  </si>
  <si>
    <t>1、縣老人活動中心水電費</t>
    <phoneticPr fontId="4" type="noConversion"/>
  </si>
  <si>
    <t>4、辦理老人健檢及老人福利活動所需印刷裝訂費及老人福利宣導品費用</t>
    <phoneticPr fontId="4" type="noConversion"/>
  </si>
  <si>
    <t>5、縣老人活動中心修繕費</t>
    <phoneticPr fontId="4" type="noConversion"/>
  </si>
  <si>
    <t>6、設備軟硬體維修保固費用</t>
    <phoneticPr fontId="4" type="noConversion"/>
  </si>
  <si>
    <t>7、公務汽、機車保養修護費用</t>
    <phoneticPr fontId="4" type="noConversion"/>
  </si>
  <si>
    <t>10、老人福利宣導活動外包費</t>
    <phoneticPr fontId="4" type="noConversion"/>
  </si>
  <si>
    <t>11、照顧服務員職前訓練外包費</t>
    <phoneticPr fontId="4" type="noConversion"/>
  </si>
  <si>
    <t>9、老人參訪活動外包費</t>
    <phoneticPr fontId="4" type="noConversion"/>
  </si>
  <si>
    <t>8、老人健檢委外檢驗費</t>
    <phoneticPr fontId="4" type="noConversion"/>
  </si>
  <si>
    <t>2、老人福利相關公務聯繫電話費</t>
    <phoneticPr fontId="4" type="noConversion"/>
  </si>
  <si>
    <t>3、老人健檢相關人員及出席老人福利相關會議之專家學者等差旅費</t>
    <phoneticPr fontId="4" type="noConversion"/>
  </si>
  <si>
    <t>12、長者健康促進活動計畫</t>
    <phoneticPr fontId="4" type="noConversion"/>
  </si>
  <si>
    <t>13、老人福利相關業務人事費</t>
    <phoneticPr fontId="4" type="noConversion"/>
  </si>
  <si>
    <t>14、老人福利業務及老人健檢、老人赴台競賽相關鐘點、出席等費用</t>
    <phoneticPr fontId="4" type="noConversion"/>
  </si>
  <si>
    <t>15、行政汽、機車油料費</t>
    <phoneticPr fontId="4" type="noConversion"/>
  </si>
  <si>
    <t>16、長者心理健康關懷計畫所需文具用品</t>
    <phoneticPr fontId="4" type="noConversion"/>
  </si>
  <si>
    <t>19、老人健檢所需物品費</t>
    <phoneticPr fontId="4" type="noConversion"/>
  </si>
  <si>
    <t>20、長者健康促進活動計畫所需物品費</t>
    <phoneticPr fontId="4" type="noConversion"/>
  </si>
  <si>
    <t>21、長者心理健康關懷計畫所需物品費</t>
    <phoneticPr fontId="4" type="noConversion"/>
  </si>
  <si>
    <t>25、補助南竿鄉公所興建復興村老人活動中心</t>
    <phoneticPr fontId="4" type="noConversion"/>
  </si>
  <si>
    <t>26、補助各鄉老人活動中心購置設備簡易器材、運動用品及設備修繕</t>
    <phoneticPr fontId="4" type="noConversion"/>
  </si>
  <si>
    <t>29、補助大同之家照護用桌上型電腦1台</t>
    <phoneticPr fontId="4" type="noConversion"/>
  </si>
  <si>
    <t>30、補助大同之家長者照護日常活動筆記型電腦1台</t>
    <phoneticPr fontId="4" type="noConversion"/>
  </si>
  <si>
    <t>31、補助大同之家長者照護日常活動紀錄DV攝影機1台</t>
    <phoneticPr fontId="4" type="noConversion"/>
  </si>
  <si>
    <t>32、補助大同之家乾衣機(12公斤瓦斯型)2台</t>
    <phoneticPr fontId="4" type="noConversion"/>
  </si>
  <si>
    <t>33、補助大同之家輪椅(加寬型)1台</t>
    <phoneticPr fontId="4" type="noConversion"/>
  </si>
  <si>
    <t>34、補助大同之家輪椅(骨科用輪椅)2台</t>
    <phoneticPr fontId="4" type="noConversion"/>
  </si>
  <si>
    <t>35、補助大同之家輪椅(骨科用特製輪椅)1台</t>
    <phoneticPr fontId="4" type="noConversion"/>
  </si>
  <si>
    <t>36、補助大同之家透氣三角擺位枕6個</t>
    <phoneticPr fontId="4" type="noConversion"/>
  </si>
  <si>
    <t>37、補助大同之家抽痰機1台</t>
    <phoneticPr fontId="4" type="noConversion"/>
  </si>
  <si>
    <t>38、補助老人福利相關協會團體辦理長青學苑課程及活動費</t>
    <phoneticPr fontId="4" type="noConversion"/>
  </si>
  <si>
    <t>39、補助本縣65歲以上弱勢老人免費搭乘大眾運輸交通工具費用</t>
    <phoneticPr fontId="4" type="noConversion"/>
  </si>
  <si>
    <t>40、辦理全縣65歲以上弱勢老人裝置假牙及老花眼鏡補助</t>
    <phoneticPr fontId="4" type="noConversion"/>
  </si>
  <si>
    <t>41、購買老人輔具及居家無障礙環境改善</t>
    <phoneticPr fontId="4" type="noConversion"/>
  </si>
  <si>
    <t>42、低收、中低收及鰥寡無依老人送餐服務</t>
    <phoneticPr fontId="4" type="noConversion"/>
  </si>
  <si>
    <t>43、補助本縣65歲以上弱勢老人社會参與交通補助</t>
    <phoneticPr fontId="4" type="noConversion"/>
  </si>
  <si>
    <t>44、失能老人營養品補助</t>
    <phoneticPr fontId="4" type="noConversion"/>
  </si>
  <si>
    <t>45、高齡老人祝壽禮品費</t>
    <phoneticPr fontId="4" type="noConversion"/>
  </si>
  <si>
    <t>46、老人居家生活補助費</t>
    <phoneticPr fontId="4" type="noConversion"/>
  </si>
  <si>
    <t>47、辦理照顧服務員在職訓練及老人福利活動(包含老人健檢、長者健康促進、長期照顧品質提升、長者心理健康關懷及失智症照顧團隊等)所需誤餐及雜支費</t>
    <phoneticPr fontId="4" type="noConversion"/>
  </si>
  <si>
    <t>2、參加身心障礙福利業務相關研習、會議等差旅費</t>
  </si>
  <si>
    <t>1、身心障礙者福利服務業務所需郵資</t>
    <phoneticPr fontId="4" type="noConversion"/>
  </si>
  <si>
    <t>3、辦理身障福利業務各項活動、研習所需資料印刷、裝訂費及宣導品費</t>
    <phoneticPr fontId="4" type="noConversion"/>
  </si>
  <si>
    <t>4、輔具維修保養</t>
    <phoneticPr fontId="4" type="noConversion"/>
  </si>
  <si>
    <t>5、響應國際身障日辦理身障福利宣導活動</t>
    <phoneticPr fontId="4" type="noConversion"/>
  </si>
  <si>
    <t>6、連江縣精神病人醫療小組協助護送就醫計畫</t>
    <phoneticPr fontId="4" type="noConversion"/>
  </si>
  <si>
    <t>7、辦理身心障礙業務人事費及僱用身障臨時工協助環境清潔打掃巡視維護及管理</t>
    <phoneticPr fontId="4" type="noConversion"/>
  </si>
  <si>
    <t>8、辦理身障福利業務相關人員鐘點及出席費</t>
    <phoneticPr fontId="4" type="noConversion"/>
  </si>
  <si>
    <t>9、購置身障福利相關辦公用品及報章什誌</t>
    <phoneticPr fontId="4" type="noConversion"/>
  </si>
  <si>
    <t>10、購置輔具資源中心相關輔助器具</t>
    <phoneticPr fontId="4" type="noConversion"/>
  </si>
  <si>
    <t>11、輔具資源中心擴展服務場地整建工程</t>
    <phoneticPr fontId="4" type="noConversion"/>
  </si>
  <si>
    <t>12、購置身障者輔具資源中心相關輔助器具</t>
    <phoneticPr fontId="4" type="noConversion"/>
  </si>
  <si>
    <t>13、補助人事處辦理低收入戶、特殊境遇身心障礙者就業促進計畫臨時人員2名</t>
    <phoneticPr fontId="4" type="noConversion"/>
  </si>
  <si>
    <t>14、補助身心障礙協會辦理身障活動及方案</t>
    <phoneticPr fontId="4" type="noConversion"/>
  </si>
  <si>
    <t>15、補助身障者居家服務及臨短托照顧</t>
    <phoneticPr fontId="4" type="noConversion"/>
  </si>
  <si>
    <t>16、補助身障保護個案法律訴訟之相關裁定費及選定本縣身障者禁治產之監護及輔助宣告財產處理代辦費</t>
    <phoneticPr fontId="4" type="noConversion"/>
  </si>
  <si>
    <t>17、身心障礙者生活補助</t>
    <phoneticPr fontId="4" type="noConversion"/>
  </si>
  <si>
    <t>18、身心障礙者輔助器具補助</t>
    <phoneticPr fontId="4" type="noConversion"/>
  </si>
  <si>
    <t>19、身心障礙者教養費補助</t>
    <phoneticPr fontId="4" type="noConversion"/>
  </si>
  <si>
    <t>20、身心障礙者送餐服務</t>
    <phoneticPr fontId="4" type="noConversion"/>
  </si>
  <si>
    <t>21、補助身心障礙者自立生活服務</t>
    <phoneticPr fontId="4" type="noConversion"/>
  </si>
  <si>
    <t>22、補助身心障礙者生活重建服務</t>
    <phoneticPr fontId="4" type="noConversion"/>
  </si>
  <si>
    <t>23、補助身心障礙者家庭托顧</t>
    <phoneticPr fontId="4" type="noConversion"/>
  </si>
  <si>
    <t>24、補助身心障礙者輔具維修及材料費</t>
    <phoneticPr fontId="4" type="noConversion"/>
  </si>
  <si>
    <t>25、辦理身障相關業務活動所需誤餐及雜支等費用</t>
    <phoneticPr fontId="4" type="noConversion"/>
  </si>
  <si>
    <t>1、出席婦女福利及連江縣新住民家庭服務中心相關會議研習等差旅費</t>
    <phoneticPr fontId="4" type="noConversion"/>
  </si>
  <si>
    <t>4、辦理家庭服務中心業務費</t>
    <phoneticPr fontId="4" type="noConversion"/>
  </si>
  <si>
    <t>10、前瞻計畫-設置家庭福利服務中心自籌款</t>
    <phoneticPr fontId="4" type="noConversion"/>
  </si>
  <si>
    <t>8、青少年社會(社區)參與方案</t>
    <phoneticPr fontId="4" type="noConversion"/>
  </si>
  <si>
    <t>10、兒少安全宣導活動</t>
    <phoneticPr fontId="4" type="noConversion"/>
  </si>
  <si>
    <t>9、兒童及少年社區預防性服務方案</t>
    <phoneticPr fontId="4" type="noConversion"/>
  </si>
  <si>
    <t>7、兒少成長團體活動</t>
    <phoneticPr fontId="4" type="noConversion"/>
  </si>
  <si>
    <t>11、保母系統訪視輔導員薪資、勞健保及勞退金</t>
    <phoneticPr fontId="4" type="noConversion"/>
  </si>
  <si>
    <t>12、辦理兒少福利業務、長幼健康照護計畫及托育人員訓練鐘點及出席費</t>
    <phoneticPr fontId="4" type="noConversion"/>
  </si>
  <si>
    <t>11、補助機關、社會團體等辦理有關婦女福利相關研習及活動費</t>
    <phoneticPr fontId="4" type="noConversion"/>
  </si>
  <si>
    <t>12、補助機關、社會團體等辦理全國及兩岸婦女蒞馬交流聯誼活動</t>
    <phoneticPr fontId="4" type="noConversion"/>
  </si>
  <si>
    <t>13、補助本縣縣民孕婦營養品費用</t>
    <phoneticPr fontId="4" type="noConversion"/>
  </si>
  <si>
    <t>14、本縣婦女生育補助費</t>
    <phoneticPr fontId="4" type="noConversion"/>
  </si>
  <si>
    <t>15、辦理婦女福利、連江縣新住民生活適應輔導班及連江縣新住民家庭服務中心相關活動、研習及訓練所需誤餐及雜支等費用</t>
    <phoneticPr fontId="4" type="noConversion"/>
  </si>
  <si>
    <t>3、志願服務中心推廣計畫</t>
    <phoneticPr fontId="4" type="noConversion"/>
  </si>
  <si>
    <t>4、志願服務活動臨時人員</t>
    <phoneticPr fontId="4" type="noConversion"/>
  </si>
  <si>
    <t>5、辦理社協幹部培力方案、社區發展觀摩研習等委員及專家學者等鐘點費、出席費</t>
    <phoneticPr fontId="4" type="noConversion"/>
  </si>
  <si>
    <t>6、補助社區發展協會辦理績優社區互訪觀摩活動費及社區幹部培力方案</t>
    <phoneticPr fontId="4" type="noConversion"/>
  </si>
  <si>
    <t>7、補助社區發展協會推展社區化活動方案</t>
    <phoneticPr fontId="4" type="noConversion"/>
  </si>
  <si>
    <t>8、補助社區發展協會參加全國社區民俗育樂觀摩會</t>
    <phoneticPr fontId="4" type="noConversion"/>
  </si>
  <si>
    <t>9、補助社區發展協會幹部赴台參加全國績優社區觀摩</t>
    <phoneticPr fontId="4" type="noConversion"/>
  </si>
  <si>
    <t>10、補助全縣辦理祥和計畫志願服務隊費用</t>
    <phoneticPr fontId="4" type="noConversion"/>
  </si>
  <si>
    <t>11、補助本縣立案團體社會福利活動費</t>
    <phoneticPr fontId="4" type="noConversion"/>
  </si>
  <si>
    <t>13、補助社區關懷發展協會、民間團體辦理社區關懷據點健康促進業務及高齡友善關懷城市相關活動費</t>
    <phoneticPr fontId="4" type="noConversion"/>
  </si>
  <si>
    <t>14、辦理社協幹部培力、社區發展及志願服務活動宣導費、觀摩活動互訪及優秀志工表揚聯誼活動等誤餐及雜支費</t>
    <phoneticPr fontId="4" type="noConversion"/>
  </si>
  <si>
    <t>12、補助社區關懷發展協會、民間團體申請衛生福利部社區關懷據點計畫配合款</t>
    <phoneticPr fontId="4" type="noConversion"/>
  </si>
  <si>
    <t>1、辦理業務所需郵資及電話費</t>
    <phoneticPr fontId="4" type="noConversion"/>
  </si>
  <si>
    <t>9、購置安置中心冷氣(1噸)2台</t>
    <phoneticPr fontId="4" type="noConversion"/>
  </si>
  <si>
    <t>2、衛生福利局107年度屋頂及停車區防水改善工程</t>
    <phoneticPr fontId="4" type="noConversion"/>
  </si>
  <si>
    <t>3、汰換辦公室桌上型電腦7台</t>
    <phoneticPr fontId="4" type="noConversion"/>
  </si>
  <si>
    <t>4、汰換辦公室筆記型電腦1台</t>
    <phoneticPr fontId="4" type="noConversion"/>
  </si>
  <si>
    <t>5、汰換辦公室A3彩色印表機1台</t>
    <phoneticPr fontId="4" type="noConversion"/>
  </si>
  <si>
    <t>6、汰換辦公室A4彩色印表機1台</t>
    <phoneticPr fontId="4" type="noConversion"/>
  </si>
  <si>
    <t>7、汰換辦公室冷暖氣機(1.8噸)1台</t>
    <phoneticPr fontId="4" type="noConversion"/>
  </si>
  <si>
    <t>一般建築及設備-以前年度保留案</t>
    <phoneticPr fontId="4" type="noConversion"/>
  </si>
  <si>
    <t>1、連江縣北竿鄉社會福利大樓興建工程</t>
    <phoneticPr fontId="4" type="noConversion"/>
  </si>
  <si>
    <t>2、連江縣東西莒社區公共托育家園</t>
    <phoneticPr fontId="4" type="noConversion"/>
  </si>
  <si>
    <t>老人福利-以前年度保留案</t>
    <phoneticPr fontId="4" type="noConversion"/>
  </si>
  <si>
    <t>補助大同之家辦理馬祖綜合福利園區改善工程及變更使用執照</t>
    <phoneticPr fontId="4" type="noConversion"/>
  </si>
  <si>
    <t>10、補助警察局、教育局辦理弱勢家庭服務相關教育訓練</t>
    <phoneticPr fontId="4" type="noConversion"/>
  </si>
  <si>
    <t>11、補助民政處辦理弱勢家庭就業輔導服務計畫</t>
    <phoneticPr fontId="4" type="noConversion"/>
  </si>
  <si>
    <r>
      <t>（一）截至去年度</t>
    </r>
    <r>
      <rPr>
        <b/>
        <sz val="14"/>
        <rFont val="Times New Roman"/>
        <family val="1"/>
      </rPr>
      <t>12</t>
    </r>
    <r>
      <rPr>
        <b/>
        <sz val="14"/>
        <rFont val="新細明體"/>
        <family val="1"/>
        <charset val="136"/>
      </rPr>
      <t>月底止，公益彩券盈餘分配待運用數為</t>
    </r>
    <r>
      <rPr>
        <b/>
        <sz val="14"/>
        <rFont val="Times New Roman"/>
        <family val="1"/>
      </rPr>
      <t>(a)</t>
    </r>
    <r>
      <rPr>
        <b/>
        <u/>
        <sz val="14"/>
        <rFont val="Times New Roman"/>
        <family val="1"/>
      </rPr>
      <t xml:space="preserve"> 493,750,839 </t>
    </r>
    <r>
      <rPr>
        <b/>
        <sz val="14"/>
        <rFont val="新細明體"/>
        <family val="1"/>
        <charset val="136"/>
      </rPr>
      <t>元</t>
    </r>
    <r>
      <rPr>
        <b/>
        <sz val="14"/>
        <rFont val="Times New Roman"/>
        <family val="1"/>
      </rPr>
      <t xml:space="preserve"> </t>
    </r>
    <r>
      <rPr>
        <b/>
        <sz val="14"/>
        <rFont val="新細明體"/>
        <family val="1"/>
        <charset val="136"/>
      </rPr>
      <t>。
*備註</t>
    </r>
    <r>
      <rPr>
        <b/>
        <sz val="14"/>
        <rFont val="Times New Roman"/>
        <family val="1"/>
      </rPr>
      <t>(a)=106</t>
    </r>
    <r>
      <rPr>
        <b/>
        <sz val="14"/>
        <rFont val="新細明體"/>
        <family val="1"/>
        <charset val="136"/>
      </rPr>
      <t>第</t>
    </r>
    <r>
      <rPr>
        <b/>
        <sz val="14"/>
        <rFont val="Times New Roman"/>
        <family val="1"/>
      </rPr>
      <t>4</t>
    </r>
    <r>
      <rPr>
        <b/>
        <sz val="14"/>
        <rFont val="新細明體"/>
        <family val="1"/>
        <charset val="136"/>
      </rPr>
      <t>季累計待運用數</t>
    </r>
    <r>
      <rPr>
        <b/>
        <u/>
        <sz val="14"/>
        <rFont val="Times New Roman"/>
        <family val="1"/>
      </rPr>
      <t>491,111,479</t>
    </r>
    <r>
      <rPr>
        <b/>
        <sz val="14"/>
        <rFont val="Times New Roman"/>
        <family val="1"/>
      </rPr>
      <t>+</t>
    </r>
    <r>
      <rPr>
        <b/>
        <sz val="14"/>
        <rFont val="新細明體"/>
        <family val="1"/>
        <charset val="136"/>
      </rPr>
      <t>專戶孳息</t>
    </r>
    <r>
      <rPr>
        <b/>
        <u/>
        <sz val="14"/>
        <rFont val="Times New Roman"/>
        <family val="1"/>
      </rPr>
      <t>984,683</t>
    </r>
    <r>
      <rPr>
        <b/>
        <sz val="14"/>
        <rFont val="Times New Roman"/>
        <family val="1"/>
      </rPr>
      <t>+</t>
    </r>
    <r>
      <rPr>
        <b/>
        <sz val="14"/>
        <rFont val="新細明體"/>
        <family val="1"/>
        <charset val="136"/>
      </rPr>
      <t>服務收入</t>
    </r>
    <r>
      <rPr>
        <b/>
        <u/>
        <sz val="14"/>
        <rFont val="Times New Roman"/>
        <family val="1"/>
      </rPr>
      <t>1,593,318</t>
    </r>
    <r>
      <rPr>
        <b/>
        <sz val="14"/>
        <rFont val="Times New Roman"/>
        <family val="1"/>
      </rPr>
      <t>+</t>
    </r>
    <r>
      <rPr>
        <b/>
        <sz val="14"/>
        <rFont val="新細明體"/>
        <family val="1"/>
        <charset val="136"/>
      </rPr>
      <t>雜項收入</t>
    </r>
    <r>
      <rPr>
        <b/>
        <u/>
        <sz val="14"/>
        <rFont val="Times New Roman"/>
        <family val="1"/>
      </rPr>
      <t>61,359</t>
    </r>
    <r>
      <rPr>
        <b/>
        <sz val="14"/>
        <rFont val="Times New Roman"/>
        <family val="1"/>
      </rPr>
      <t xml:space="preserve">  = </t>
    </r>
    <r>
      <rPr>
        <b/>
        <u/>
        <sz val="14"/>
        <rFont val="Times New Roman"/>
        <family val="1"/>
      </rPr>
      <t>493,750,839</t>
    </r>
    <r>
      <rPr>
        <b/>
        <sz val="14"/>
        <rFont val="新細明體"/>
        <family val="1"/>
        <charset val="136"/>
      </rPr>
      <t>元。</t>
    </r>
    <phoneticPr fontId="4" type="noConversion"/>
  </si>
  <si>
    <r>
      <t>聯絡電話：</t>
    </r>
    <r>
      <rPr>
        <sz val="12"/>
        <rFont val="Times New Roman"/>
        <family val="1"/>
      </rPr>
      <t>0836-25022</t>
    </r>
    <r>
      <rPr>
        <sz val="12"/>
        <rFont val="新細明體"/>
        <family val="1"/>
        <charset val="136"/>
      </rPr>
      <t>轉</t>
    </r>
    <r>
      <rPr>
        <sz val="12"/>
        <rFont val="Times New Roman"/>
        <family val="1"/>
      </rPr>
      <t>314</t>
    </r>
    <phoneticPr fontId="4" type="noConversion"/>
  </si>
  <si>
    <t>依實際需求覈實支應</t>
    <phoneticPr fontId="4" type="noConversion"/>
  </si>
  <si>
    <t>依實際申請案覈實支應</t>
    <phoneticPr fontId="4" type="noConversion"/>
  </si>
  <si>
    <t>備註(執行率未達20%說明)</t>
    <phoneticPr fontId="4" type="noConversion"/>
  </si>
  <si>
    <t>已規劃下半年辦理</t>
    <phoneticPr fontId="4" type="noConversion"/>
  </si>
  <si>
    <t>已於107年3月29日招標完成，預計於6月結案後辦理經費核結程序</t>
    <phoneticPr fontId="4" type="noConversion"/>
  </si>
  <si>
    <t>俟細部設計完成後辦理設備採購事宜</t>
    <phoneticPr fontId="4" type="noConversion"/>
  </si>
  <si>
    <t>俟南竿鄉公所發包完成後辦理經費撥付事宜</t>
    <phoneticPr fontId="4" type="noConversion"/>
  </si>
  <si>
    <t>預計8月完工，俟完工後辦理經費核結事宜</t>
    <phoneticPr fontId="4" type="noConversion"/>
  </si>
  <si>
    <t>已規劃下半年度辦理</t>
    <phoneticPr fontId="4" type="noConversion"/>
  </si>
  <si>
    <t>已完成發包程序，預計11月完工，俟完工後辦理經費核結事宜</t>
    <phoneticPr fontId="4" type="noConversion"/>
  </si>
  <si>
    <t>已於3月完成發包，俟年底結案辦理經費核結事宜</t>
    <phoneticPr fontId="4" type="noConversion"/>
  </si>
  <si>
    <t>中央補助經費已同意補助，俟發包完成後辦理經費撥付事宜</t>
    <phoneticPr fontId="4" type="noConversion"/>
  </si>
  <si>
    <t>已完成工程發包，預計年底辦理經費核結事宜</t>
    <phoneticPr fontId="4" type="noConversion"/>
  </si>
  <si>
    <r>
      <rPr>
        <sz val="12"/>
        <rFont val="細明體"/>
        <family val="3"/>
        <charset val="136"/>
      </rPr>
      <t>（二）歲出預算原編</t>
    </r>
    <r>
      <rPr>
        <u/>
        <sz val="14"/>
        <rFont val="Times New Roman"/>
        <family val="1"/>
      </rPr>
      <t xml:space="preserve">  160,397,000  </t>
    </r>
    <r>
      <rPr>
        <sz val="14"/>
        <rFont val="新細明體"/>
        <family val="1"/>
        <charset val="136"/>
      </rPr>
      <t>元，以前年度保留數</t>
    </r>
    <r>
      <rPr>
        <u/>
        <sz val="14"/>
        <rFont val="Times New Roman"/>
        <family val="1"/>
      </rPr>
      <t xml:space="preserve">  53,921,474  </t>
    </r>
    <r>
      <rPr>
        <sz val="14"/>
        <rFont val="新細明體"/>
        <family val="1"/>
        <charset val="136"/>
      </rPr>
      <t>元，超支併決算</t>
    </r>
    <r>
      <rPr>
        <u/>
        <sz val="14"/>
        <rFont val="Times New Roman"/>
        <family val="1"/>
      </rPr>
      <t xml:space="preserve">  0  </t>
    </r>
    <r>
      <rPr>
        <sz val="14"/>
        <rFont val="新細明體"/>
        <family val="1"/>
        <charset val="136"/>
      </rPr>
      <t>元，合計</t>
    </r>
    <r>
      <rPr>
        <u/>
        <sz val="14"/>
        <rFont val="Times New Roman"/>
        <family val="1"/>
      </rPr>
      <t xml:space="preserve"> 214,318,474 </t>
    </r>
    <r>
      <rPr>
        <sz val="14"/>
        <rFont val="新細明體"/>
        <family val="1"/>
        <charset val="136"/>
      </rPr>
      <t>元。</t>
    </r>
    <phoneticPr fontId="4" type="noConversion"/>
  </si>
  <si>
    <t>13、辦理兒少福利宣導及長幼健康照護計畫材料用品費及辦公事務用品費</t>
    <phoneticPr fontId="4" type="noConversion"/>
  </si>
  <si>
    <t>14、補助各級學校辦理寒暑假休閒育樂活動</t>
    <phoneticPr fontId="4" type="noConversion"/>
  </si>
  <si>
    <t>15、補助連江縣立醫院辦理在地出生之新生兒育兒箱發放</t>
    <phoneticPr fontId="4" type="noConversion"/>
  </si>
  <si>
    <t>16、補助青少年寒、暑假休閒育樂活動</t>
    <phoneticPr fontId="4" type="noConversion"/>
  </si>
  <si>
    <t>17、低收入戶暨弱勢兒少醫療補助</t>
    <phoneticPr fontId="4" type="noConversion"/>
  </si>
  <si>
    <t>18、弱勢少年自立生活經濟扶助</t>
    <phoneticPr fontId="4" type="noConversion"/>
  </si>
  <si>
    <t>19、弱勢青少年就讀高中體檢費</t>
    <phoneticPr fontId="4" type="noConversion"/>
  </si>
  <si>
    <t>20、本縣嬰幼兒奶粉、尿布補助</t>
    <phoneticPr fontId="4" type="noConversion"/>
  </si>
  <si>
    <t>21、家庭照顧子女津貼</t>
    <phoneticPr fontId="4" type="noConversion"/>
  </si>
  <si>
    <t>22、辦理兒少相關活動及長幼健康照護計畫所需活動費及雜支等費用</t>
    <phoneticPr fontId="4" type="noConversion"/>
  </si>
  <si>
    <t>2、出席會議及研習、業務聯繫等差旅費</t>
    <phoneticPr fontId="4" type="noConversion"/>
  </si>
  <si>
    <t>3、辦理各項研習及活動所需資料印刷宣導品費</t>
    <phoneticPr fontId="4" type="noConversion"/>
  </si>
  <si>
    <t>6、委託辦理莒光鄉社區公共托育中心</t>
    <phoneticPr fontId="4" type="noConversion"/>
  </si>
  <si>
    <r>
      <rPr>
        <sz val="10"/>
        <rFont val="細明體"/>
        <family val="3"/>
        <charset val="136"/>
      </rPr>
      <t xml:space="preserve">1.【轉入】自委託辦理南竿鄉公共托育中心人事及業務等費用轉入100萬元
2.【轉入】自委託辦理莒光鄉社區公共托育中心轉入250萬元
</t>
    </r>
    <r>
      <rPr>
        <sz val="12"/>
        <color indexed="8"/>
        <rFont val="Times New Roman"/>
        <family val="1"/>
      </rPr>
      <t/>
    </r>
    <phoneticPr fontId="4" type="noConversion"/>
  </si>
  <si>
    <r>
      <rPr>
        <sz val="10"/>
        <rFont val="細明體"/>
        <family val="3"/>
        <charset val="136"/>
      </rPr>
      <t>【轉出】轉入老人居家生活補助費</t>
    </r>
    <r>
      <rPr>
        <sz val="10"/>
        <rFont val="Times New Roman"/>
        <family val="1"/>
      </rPr>
      <t>100</t>
    </r>
    <r>
      <rPr>
        <sz val="10"/>
        <rFont val="細明體"/>
        <family val="3"/>
        <charset val="136"/>
      </rPr>
      <t>萬</t>
    </r>
    <r>
      <rPr>
        <sz val="10"/>
        <rFont val="細明體"/>
        <family val="3"/>
        <charset val="136"/>
      </rPr>
      <t>元</t>
    </r>
    <phoneticPr fontId="4" type="noConversion"/>
  </si>
  <si>
    <t>莒光鄉東莒國中小(社區公共托育中心)結構安全鑑定</t>
    <phoneticPr fontId="4" type="noConversion"/>
  </si>
  <si>
    <r>
      <rPr>
        <sz val="10"/>
        <rFont val="細明體"/>
        <family val="3"/>
        <charset val="136"/>
      </rPr>
      <t>1.會計簽證誤植該支用科目，辦理轉正至講課鐘點費。
2.【轉出】轉入老人居家生活補助費</t>
    </r>
    <r>
      <rPr>
        <sz val="10"/>
        <rFont val="Times New Roman"/>
        <family val="1"/>
      </rPr>
      <t>250</t>
    </r>
    <r>
      <rPr>
        <sz val="10"/>
        <rFont val="細明體"/>
        <family val="3"/>
        <charset val="136"/>
      </rPr>
      <t>萬元</t>
    </r>
    <phoneticPr fontId="4" type="noConversion"/>
  </si>
  <si>
    <r>
      <t>（二）預計於次季核銷經費</t>
    </r>
    <r>
      <rPr>
        <u/>
        <sz val="14"/>
        <rFont val="新細明體"/>
        <family val="1"/>
        <charset val="136"/>
      </rPr>
      <t xml:space="preserve"> 108,000,000 </t>
    </r>
    <r>
      <rPr>
        <sz val="14"/>
        <rFont val="新細明體"/>
        <family val="1"/>
        <charset val="136"/>
      </rPr>
      <t xml:space="preserve">元，預估累計至次季止執行率 </t>
    </r>
    <r>
      <rPr>
        <u/>
        <sz val="14"/>
        <rFont val="新細明體"/>
        <family val="1"/>
        <charset val="136"/>
      </rPr>
      <t xml:space="preserve">  50   </t>
    </r>
    <r>
      <rPr>
        <sz val="14"/>
        <rFont val="新細明體"/>
        <family val="1"/>
        <charset val="136"/>
      </rPr>
      <t>%。</t>
    </r>
    <phoneticPr fontId="4" type="noConversion"/>
  </si>
  <si>
    <t>俟完工後辦理經費核結事宜</t>
    <phoneticPr fontId="4" type="noConversion"/>
  </si>
  <si>
    <t>按季經費核銷，依實際需求覈實支應</t>
    <phoneticPr fontId="4" type="noConversion"/>
  </si>
  <si>
    <t>本項計畫執行超出預算數部分由本基金老人福利計畫項下調整支應。</t>
    <phoneticPr fontId="4" type="noConversion"/>
  </si>
  <si>
    <t>已於完成發包，俟結案後辦理經費核結事宜</t>
    <phoneticPr fontId="4" type="noConversion"/>
  </si>
  <si>
    <t>本項計畫執行超出預算數部分由本基金一般建築及設備項下調整支應。</t>
    <phoneticPr fontId="4" type="noConversion"/>
  </si>
  <si>
    <r>
      <t xml:space="preserve">（一）本年度1月起至本季截止，已發包或已簽約經費 </t>
    </r>
    <r>
      <rPr>
        <u/>
        <sz val="14"/>
        <rFont val="新細明體"/>
        <family val="1"/>
        <charset val="136"/>
      </rPr>
      <t xml:space="preserve"> 33,309,778 </t>
    </r>
    <r>
      <rPr>
        <sz val="14"/>
        <rFont val="新細明體"/>
        <family val="1"/>
        <charset val="136"/>
      </rPr>
      <t xml:space="preserve"> 元，預計於次季執行經費 </t>
    </r>
    <r>
      <rPr>
        <u/>
        <sz val="14"/>
        <rFont val="新細明體"/>
        <family val="1"/>
        <charset val="136"/>
      </rPr>
      <t xml:space="preserve"> 6,871,500 </t>
    </r>
    <r>
      <rPr>
        <sz val="14"/>
        <rFont val="新細明體"/>
        <family val="1"/>
        <charset val="136"/>
      </rPr>
      <t xml:space="preserve"> 元。</t>
    </r>
    <phoneticPr fontId="4" type="noConversion"/>
  </si>
  <si>
    <r>
      <t>中華民國</t>
    </r>
    <r>
      <rPr>
        <b/>
        <sz val="14"/>
        <rFont val="Times New Roman"/>
        <family val="1"/>
      </rPr>
      <t>107</t>
    </r>
    <r>
      <rPr>
        <b/>
        <sz val="14"/>
        <rFont val="新細明體"/>
        <family val="1"/>
        <charset val="136"/>
      </rPr>
      <t>年</t>
    </r>
    <r>
      <rPr>
        <b/>
        <sz val="14"/>
        <rFont val="Times New Roman"/>
        <family val="1"/>
      </rPr>
      <t>7</t>
    </r>
    <r>
      <rPr>
        <b/>
        <sz val="14"/>
        <rFont val="新細明體"/>
        <family val="1"/>
        <charset val="136"/>
      </rPr>
      <t>月份至</t>
    </r>
    <r>
      <rPr>
        <b/>
        <sz val="14"/>
        <rFont val="Times New Roman"/>
        <family val="1"/>
      </rPr>
      <t>9</t>
    </r>
    <r>
      <rPr>
        <b/>
        <sz val="14"/>
        <rFont val="新細明體"/>
        <family val="1"/>
        <charset val="136"/>
      </rPr>
      <t>月份（</t>
    </r>
    <r>
      <rPr>
        <b/>
        <sz val="14"/>
        <rFont val="Times New Roman"/>
        <family val="1"/>
      </rPr>
      <t>107</t>
    </r>
    <r>
      <rPr>
        <b/>
        <sz val="14"/>
        <rFont val="新細明體"/>
        <family val="1"/>
        <charset val="136"/>
      </rPr>
      <t>年度第</t>
    </r>
    <r>
      <rPr>
        <b/>
        <sz val="14"/>
        <rFont val="Times New Roman"/>
        <family val="1"/>
      </rPr>
      <t>3</t>
    </r>
    <r>
      <rPr>
        <b/>
        <sz val="14"/>
        <rFont val="新細明體"/>
        <family val="1"/>
        <charset val="136"/>
      </rPr>
      <t>季）</t>
    </r>
    <phoneticPr fontId="4" type="noConversion"/>
  </si>
  <si>
    <r>
      <t>二、本年度第</t>
    </r>
    <r>
      <rPr>
        <u/>
        <sz val="14"/>
        <rFont val="Times New Roman"/>
        <family val="1"/>
      </rPr>
      <t xml:space="preserve"> 3 </t>
    </r>
    <r>
      <rPr>
        <sz val="14"/>
        <rFont val="新細明體"/>
        <family val="1"/>
        <charset val="136"/>
      </rPr>
      <t>季，彩券盈餘撥入數為</t>
    </r>
    <r>
      <rPr>
        <b/>
        <u/>
        <sz val="14"/>
        <rFont val="Times New Roman"/>
        <family val="1"/>
      </rPr>
      <t xml:space="preserve"> 22,411,802 </t>
    </r>
    <r>
      <rPr>
        <sz val="14"/>
        <rFont val="Times New Roman"/>
        <family val="1"/>
      </rPr>
      <t xml:space="preserve"> </t>
    </r>
    <r>
      <rPr>
        <sz val="14"/>
        <rFont val="新細明體"/>
        <family val="1"/>
        <charset val="136"/>
      </rPr>
      <t>元。</t>
    </r>
    <phoneticPr fontId="4" type="noConversion"/>
  </si>
  <si>
    <r>
      <t>四、本年度</t>
    </r>
    <r>
      <rPr>
        <sz val="14"/>
        <rFont val="Times New Roman"/>
        <family val="1"/>
      </rPr>
      <t>1</t>
    </r>
    <r>
      <rPr>
        <sz val="14"/>
        <rFont val="新細明體"/>
        <family val="1"/>
        <charset val="136"/>
      </rPr>
      <t>月起至本季截止，累計公益彩券盈餘撥入數為</t>
    </r>
    <r>
      <rPr>
        <b/>
        <sz val="14"/>
        <rFont val="Times New Roman"/>
        <family val="1"/>
      </rPr>
      <t>(b)</t>
    </r>
    <r>
      <rPr>
        <b/>
        <u/>
        <sz val="14"/>
        <rFont val="Times New Roman"/>
        <family val="1"/>
      </rPr>
      <t>83,552,687</t>
    </r>
    <r>
      <rPr>
        <b/>
        <sz val="14"/>
        <rFont val="新細明體"/>
        <family val="1"/>
        <charset val="136"/>
      </rPr>
      <t>元</t>
    </r>
    <r>
      <rPr>
        <sz val="14"/>
        <rFont val="Times New Roman"/>
        <family val="1"/>
      </rPr>
      <t>+</t>
    </r>
    <r>
      <rPr>
        <sz val="14"/>
        <rFont val="新細明體"/>
        <family val="1"/>
        <charset val="136"/>
      </rPr>
      <t>孳息收入</t>
    </r>
    <r>
      <rPr>
        <b/>
        <sz val="14"/>
        <rFont val="Times New Roman"/>
        <family val="1"/>
      </rPr>
      <t xml:space="preserve">(b1) </t>
    </r>
    <r>
      <rPr>
        <b/>
        <u/>
        <sz val="14"/>
        <rFont val="Times New Roman"/>
        <family val="1"/>
      </rPr>
      <t>680,715</t>
    </r>
    <r>
      <rPr>
        <b/>
        <sz val="14"/>
        <rFont val="新細明體"/>
        <family val="1"/>
        <charset val="136"/>
      </rPr>
      <t>元</t>
    </r>
    <r>
      <rPr>
        <b/>
        <sz val="14"/>
        <rFont val="Times New Roman"/>
        <family val="1"/>
      </rPr>
      <t>+</t>
    </r>
    <r>
      <rPr>
        <sz val="14"/>
        <rFont val="新細明體"/>
        <family val="1"/>
        <charset val="136"/>
      </rPr>
      <t>服務收入</t>
    </r>
    <r>
      <rPr>
        <b/>
        <sz val="14"/>
        <rFont val="Times New Roman"/>
        <family val="1"/>
      </rPr>
      <t>(b2)</t>
    </r>
    <r>
      <rPr>
        <b/>
        <u/>
        <sz val="14"/>
        <rFont val="Times New Roman"/>
        <family val="1"/>
      </rPr>
      <t xml:space="preserve"> 2,399,015 </t>
    </r>
    <r>
      <rPr>
        <b/>
        <sz val="14"/>
        <rFont val="新細明體"/>
        <family val="1"/>
        <charset val="136"/>
      </rPr>
      <t xml:space="preserve">元
      </t>
    </r>
    <r>
      <rPr>
        <b/>
        <sz val="14"/>
        <rFont val="Times New Roman"/>
        <family val="1"/>
      </rPr>
      <t>+</t>
    </r>
    <r>
      <rPr>
        <sz val="14"/>
        <rFont val="新細明體"/>
        <family val="1"/>
        <charset val="136"/>
      </rPr>
      <t>雜項收入</t>
    </r>
    <r>
      <rPr>
        <b/>
        <sz val="14"/>
        <rFont val="Times New Roman"/>
        <family val="1"/>
      </rPr>
      <t>(b3)</t>
    </r>
    <r>
      <rPr>
        <b/>
        <u/>
        <sz val="14"/>
        <rFont val="Times New Roman"/>
        <family val="1"/>
      </rPr>
      <t>6,000</t>
    </r>
    <r>
      <rPr>
        <b/>
        <sz val="14"/>
        <rFont val="Times New Roman"/>
        <family val="1"/>
      </rPr>
      <t xml:space="preserve">= </t>
    </r>
    <r>
      <rPr>
        <b/>
        <u/>
        <sz val="14"/>
        <rFont val="Times New Roman"/>
        <family val="1"/>
      </rPr>
      <t xml:space="preserve">86,638,417 </t>
    </r>
    <r>
      <rPr>
        <b/>
        <sz val="14"/>
        <rFont val="新細明體"/>
        <family val="1"/>
        <charset val="136"/>
      </rPr>
      <t>元</t>
    </r>
    <r>
      <rPr>
        <sz val="14"/>
        <rFont val="新細明體"/>
        <family val="1"/>
        <charset val="136"/>
      </rPr>
      <t>。</t>
    </r>
    <phoneticPr fontId="4" type="noConversion"/>
  </si>
  <si>
    <r>
      <rPr>
        <sz val="14"/>
        <rFont val="新細明體"/>
        <family val="1"/>
        <charset val="136"/>
      </rPr>
      <t>（一）本年度</t>
    </r>
    <r>
      <rPr>
        <sz val="14"/>
        <rFont val="Times New Roman"/>
        <family val="1"/>
      </rPr>
      <t>1</t>
    </r>
    <r>
      <rPr>
        <sz val="14"/>
        <rFont val="新細明體"/>
        <family val="1"/>
        <charset val="136"/>
      </rPr>
      <t xml:space="preserve">月起至本季截止，累計公益彩券盈餘分配待運用數
</t>
    </r>
    <r>
      <rPr>
        <sz val="14"/>
        <rFont val="Times New Roman"/>
        <family val="1"/>
      </rPr>
      <t xml:space="preserve">   (d)=(a)+(b)-(c) = 493,750,839 + 83,552,687 - 64,577,385 = 512,726,141 </t>
    </r>
    <r>
      <rPr>
        <sz val="14"/>
        <rFont val="新細明體"/>
        <family val="1"/>
        <charset val="136"/>
      </rPr>
      <t xml:space="preserve">元
</t>
    </r>
    <r>
      <rPr>
        <sz val="14"/>
        <rFont val="Times New Roman"/>
        <family val="1"/>
      </rPr>
      <t xml:space="preserve">   (d)=(a)+(b)+(b1)+(b2)+(b3)-(c) = 493,750,839 + 83,552,687 +  680,715 + 2,399,015+ 6,000 - 64,577,385 = 515,811,871</t>
    </r>
    <r>
      <rPr>
        <sz val="14"/>
        <rFont val="新細明體"/>
        <family val="1"/>
        <charset val="136"/>
      </rPr>
      <t>元</t>
    </r>
    <r>
      <rPr>
        <sz val="14"/>
        <rFont val="Times New Roman"/>
        <family val="1"/>
      </rPr>
      <t>(</t>
    </r>
    <r>
      <rPr>
        <sz val="14"/>
        <rFont val="新細明體"/>
        <family val="1"/>
        <charset val="136"/>
      </rPr>
      <t>含專戶孳息、服務收入及雜項收入</t>
    </r>
    <r>
      <rPr>
        <sz val="14"/>
        <rFont val="Times New Roman"/>
        <family val="1"/>
      </rPr>
      <t>)</t>
    </r>
    <phoneticPr fontId="4" type="noConversion"/>
  </si>
  <si>
    <r>
      <t>填表日期：</t>
    </r>
    <r>
      <rPr>
        <sz val="12"/>
        <rFont val="Times New Roman"/>
        <family val="1"/>
      </rPr>
      <t>107.10.12</t>
    </r>
    <phoneticPr fontId="4" type="noConversion"/>
  </si>
  <si>
    <t>細部規劃設計已完成，現正進行工程發包程序。</t>
    <phoneticPr fontId="4" type="noConversion"/>
  </si>
  <si>
    <r>
      <t>四、本年度</t>
    </r>
    <r>
      <rPr>
        <sz val="14"/>
        <rFont val="Times New Roman"/>
        <family val="1"/>
      </rPr>
      <t>1</t>
    </r>
    <r>
      <rPr>
        <sz val="14"/>
        <rFont val="新細明體"/>
        <family val="1"/>
        <charset val="136"/>
      </rPr>
      <t>月起至本季截止，累計公益彩券盈餘撥入數為</t>
    </r>
    <r>
      <rPr>
        <b/>
        <sz val="14"/>
        <rFont val="Times New Roman"/>
        <family val="1"/>
      </rPr>
      <t>(b)</t>
    </r>
    <r>
      <rPr>
        <b/>
        <u/>
        <sz val="14"/>
        <rFont val="Times New Roman"/>
        <family val="1"/>
      </rPr>
      <t>83,552,687</t>
    </r>
    <r>
      <rPr>
        <b/>
        <sz val="14"/>
        <rFont val="新細明體"/>
        <family val="1"/>
        <charset val="136"/>
      </rPr>
      <t>元</t>
    </r>
    <r>
      <rPr>
        <sz val="14"/>
        <rFont val="Times New Roman"/>
        <family val="1"/>
      </rPr>
      <t>+</t>
    </r>
    <r>
      <rPr>
        <sz val="14"/>
        <rFont val="新細明體"/>
        <family val="1"/>
        <charset val="136"/>
      </rPr>
      <t>孳息收入</t>
    </r>
    <r>
      <rPr>
        <b/>
        <sz val="14"/>
        <rFont val="Times New Roman"/>
        <family val="1"/>
      </rPr>
      <t xml:space="preserve">(b1) </t>
    </r>
    <r>
      <rPr>
        <b/>
        <u/>
        <sz val="14"/>
        <rFont val="Times New Roman"/>
        <family val="1"/>
      </rPr>
      <t>680,715</t>
    </r>
    <r>
      <rPr>
        <b/>
        <sz val="14"/>
        <rFont val="新細明體"/>
        <family val="1"/>
        <charset val="136"/>
      </rPr>
      <t>元</t>
    </r>
    <r>
      <rPr>
        <b/>
        <sz val="14"/>
        <rFont val="Times New Roman"/>
        <family val="1"/>
      </rPr>
      <t>+</t>
    </r>
    <r>
      <rPr>
        <sz val="14"/>
        <rFont val="新細明體"/>
        <family val="1"/>
        <charset val="136"/>
      </rPr>
      <t>服務收入</t>
    </r>
    <r>
      <rPr>
        <b/>
        <sz val="14"/>
        <rFont val="Times New Roman"/>
        <family val="1"/>
      </rPr>
      <t>(b2)</t>
    </r>
    <r>
      <rPr>
        <b/>
        <u/>
        <sz val="14"/>
        <rFont val="Times New Roman"/>
        <family val="1"/>
      </rPr>
      <t xml:space="preserve"> 2,399,015 </t>
    </r>
    <r>
      <rPr>
        <b/>
        <sz val="14"/>
        <rFont val="新細明體"/>
        <family val="1"/>
        <charset val="136"/>
      </rPr>
      <t xml:space="preserve">元
      </t>
    </r>
    <r>
      <rPr>
        <b/>
        <sz val="14"/>
        <rFont val="Times New Roman"/>
        <family val="1"/>
      </rPr>
      <t>+</t>
    </r>
    <r>
      <rPr>
        <sz val="14"/>
        <rFont val="新細明體"/>
        <family val="1"/>
        <charset val="136"/>
      </rPr>
      <t>雜項收入</t>
    </r>
    <r>
      <rPr>
        <b/>
        <sz val="14"/>
        <rFont val="Times New Roman"/>
        <family val="1"/>
      </rPr>
      <t>(b3)</t>
    </r>
    <r>
      <rPr>
        <b/>
        <u/>
        <sz val="14"/>
        <rFont val="Times New Roman"/>
        <family val="1"/>
      </rPr>
      <t>6,000</t>
    </r>
    <r>
      <rPr>
        <b/>
        <sz val="14"/>
        <rFont val="Times New Roman"/>
        <family val="1"/>
      </rPr>
      <t xml:space="preserve">= </t>
    </r>
    <r>
      <rPr>
        <b/>
        <u/>
        <sz val="14"/>
        <rFont val="Times New Roman"/>
        <family val="1"/>
      </rPr>
      <t xml:space="preserve">86,638,417 </t>
    </r>
    <r>
      <rPr>
        <b/>
        <sz val="14"/>
        <rFont val="新細明體"/>
        <family val="1"/>
        <charset val="136"/>
      </rPr>
      <t>元</t>
    </r>
    <r>
      <rPr>
        <sz val="14"/>
        <rFont val="新細明體"/>
        <family val="1"/>
        <charset val="136"/>
      </rPr>
      <t>。</t>
    </r>
    <phoneticPr fontId="4" type="noConversion"/>
  </si>
  <si>
    <r>
      <t xml:space="preserve">（一）本年度1月起至本季截止，已發包或已簽約經費 </t>
    </r>
    <r>
      <rPr>
        <u/>
        <sz val="14"/>
        <rFont val="新細明體"/>
        <family val="1"/>
        <charset val="136"/>
      </rPr>
      <t xml:space="preserve"> 33,309,778 </t>
    </r>
    <r>
      <rPr>
        <sz val="14"/>
        <rFont val="新細明體"/>
        <family val="1"/>
        <charset val="136"/>
      </rPr>
      <t xml:space="preserve"> 元，預計於次季執行經費 </t>
    </r>
    <r>
      <rPr>
        <u/>
        <sz val="14"/>
        <rFont val="新細明體"/>
        <family val="1"/>
        <charset val="136"/>
      </rPr>
      <t xml:space="preserve"> 24,871,500 </t>
    </r>
    <r>
      <rPr>
        <sz val="14"/>
        <rFont val="新細明體"/>
        <family val="1"/>
        <charset val="136"/>
      </rPr>
      <t xml:space="preserve"> 元。</t>
    </r>
    <phoneticPr fontId="4" type="noConversion"/>
  </si>
  <si>
    <t>備註(執行率未達75%說明)</t>
    <phoneticPr fontId="4" type="noConversion"/>
  </si>
  <si>
    <t>本項計畫執行超出預算數部分由本基金社會救助計畫項下調整支應。</t>
    <phoneticPr fontId="4" type="noConversion"/>
  </si>
  <si>
    <r>
      <rPr>
        <sz val="10"/>
        <rFont val="細明體"/>
        <family val="3"/>
        <charset val="136"/>
      </rPr>
      <t>【轉出】轉入老人居家生活補助費</t>
    </r>
    <r>
      <rPr>
        <sz val="10"/>
        <rFont val="Times New Roman"/>
        <family val="1"/>
      </rPr>
      <t>150</t>
    </r>
    <r>
      <rPr>
        <sz val="10"/>
        <rFont val="細明體"/>
        <family val="3"/>
        <charset val="136"/>
      </rPr>
      <t>萬元</t>
    </r>
    <phoneticPr fontId="4" type="noConversion"/>
  </si>
  <si>
    <r>
      <rPr>
        <sz val="10"/>
        <rFont val="細明體"/>
        <family val="3"/>
        <charset val="136"/>
      </rPr>
      <t>【轉出】轉入老人居家生活補助費</t>
    </r>
    <r>
      <rPr>
        <sz val="10"/>
        <rFont val="Times New Roman"/>
        <family val="1"/>
      </rPr>
      <t>70</t>
    </r>
    <r>
      <rPr>
        <sz val="10"/>
        <rFont val="細明體"/>
        <family val="3"/>
        <charset val="136"/>
      </rPr>
      <t>萬元</t>
    </r>
    <phoneticPr fontId="4" type="noConversion"/>
  </si>
  <si>
    <r>
      <rPr>
        <sz val="10"/>
        <rFont val="細明體"/>
        <family val="3"/>
        <charset val="136"/>
      </rPr>
      <t xml:space="preserve">1.【轉入】自委託辦理南竿鄉公共托育中心人事及業務等費用轉入100萬元
2.【轉入】自委託辦理莒光鄉社區公共托育中心轉入250萬元
3.【轉入】自本縣婦女生育補助費轉入150萬元
4.【轉入】自志願服務中心推廣計畫入70萬元
</t>
    </r>
    <r>
      <rPr>
        <sz val="12"/>
        <color indexed="8"/>
        <rFont val="Times New Roman"/>
        <family val="1"/>
      </rPr>
      <t/>
    </r>
    <phoneticPr fontId="4" type="noConversion"/>
  </si>
  <si>
    <r>
      <t>（二）預計於次季核銷經費</t>
    </r>
    <r>
      <rPr>
        <u/>
        <sz val="14"/>
        <rFont val="新細明體"/>
        <family val="1"/>
        <charset val="136"/>
      </rPr>
      <t xml:space="preserve"> 151,100,000 </t>
    </r>
    <r>
      <rPr>
        <sz val="14"/>
        <rFont val="新細明體"/>
        <family val="1"/>
        <charset val="136"/>
      </rPr>
      <t xml:space="preserve">元，預估累計至次季止執行率 </t>
    </r>
    <r>
      <rPr>
        <u/>
        <sz val="14"/>
        <rFont val="新細明體"/>
        <family val="1"/>
        <charset val="136"/>
      </rPr>
      <t xml:space="preserve">  70   </t>
    </r>
    <r>
      <rPr>
        <sz val="14"/>
        <rFont val="新細明體"/>
        <family val="1"/>
        <charset val="136"/>
      </rPr>
      <t>%。</t>
    </r>
    <phoneticPr fontId="4" type="noConversion"/>
  </si>
  <si>
    <t>該案以最低標決標，並依實際招標金額覈實支應。</t>
    <phoneticPr fontId="4" type="noConversion"/>
  </si>
  <si>
    <t>主管簽章：</t>
    <phoneticPr fontId="4" type="noConversion"/>
  </si>
  <si>
    <t>已購置，現正辦理經費核結事宜</t>
    <phoneticPr fontId="4" type="noConversion"/>
  </si>
  <si>
    <t>已規劃10月份辦理</t>
    <phoneticPr fontId="4" type="noConversion"/>
  </si>
  <si>
    <t>已規劃10月份辦理</t>
    <phoneticPr fontId="4" type="noConversion"/>
  </si>
  <si>
    <t>已於9月份辦理完成，現正辦理經費核結事宜</t>
    <phoneticPr fontId="4" type="noConversion"/>
  </si>
  <si>
    <t>已完工，現正辦理經費核結事宜</t>
    <phoneticPr fontId="4" type="noConversion"/>
  </si>
  <si>
    <t>已辦理細部規劃設計</t>
    <phoneticPr fontId="4" type="noConversion"/>
  </si>
  <si>
    <t>本項計畫執行超出預算數部分由本基金一般建築及設備項下調整支應</t>
    <phoneticPr fontId="4" type="noConversion"/>
  </si>
  <si>
    <t>本項計畫執行超出預算數部分由本基金一般建築及設備項下調整支應</t>
    <phoneticPr fontId="4" type="noConversion"/>
  </si>
  <si>
    <t>本項計畫執行超出預算數部分由本基金弱勢家庭服務工作計畫項下調整支應</t>
    <phoneticPr fontId="4" type="noConversion"/>
  </si>
  <si>
    <t>該案以最低標決標，並依實際招標金額覈實支應</t>
    <phoneticPr fontId="4" type="noConversion"/>
  </si>
  <si>
    <t>本項計畫執行超出預算數部分由本基金老人福利計畫項下調整支應</t>
    <phoneticPr fontId="4" type="noConversion"/>
  </si>
  <si>
    <r>
      <rPr>
        <sz val="10"/>
        <rFont val="細明體"/>
        <family val="3"/>
        <charset val="136"/>
      </rPr>
      <t>1.會計簽證誤植該支用科目，辦理轉正至講課鐘點費。
2.【轉出】轉入老人居家生活補助費</t>
    </r>
    <r>
      <rPr>
        <sz val="10"/>
        <rFont val="Times New Roman"/>
        <family val="1"/>
      </rPr>
      <t>250</t>
    </r>
    <r>
      <rPr>
        <sz val="10"/>
        <rFont val="細明體"/>
        <family val="3"/>
        <charset val="136"/>
      </rPr>
      <t>萬元</t>
    </r>
    <phoneticPr fontId="4" type="noConversion"/>
  </si>
  <si>
    <t>誤植該支用科目，辦理轉正至代辦費內。</t>
    <phoneticPr fontId="4" type="noConversion"/>
  </si>
  <si>
    <r>
      <t>填表日期：</t>
    </r>
    <r>
      <rPr>
        <sz val="12"/>
        <rFont val="Times New Roman"/>
        <family val="1"/>
      </rPr>
      <t>107.10.16</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</si>
</sst>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76" formatCode="#,##0_);[Red]\(#,##0\)"/>
  </numFmts>
  <fonts count="26">
    <font>
      <sz val="12"/>
      <name val="新細明體"/>
      <family val="1"/>
      <charset val="136"/>
    </font>
    <font>
      <sz val="12"/>
      <name val="新細明體"/>
      <family val="1"/>
      <charset val="136"/>
    </font>
    <font>
      <sz val="12"/>
      <name val="Times New Roman"/>
      <family val="1"/>
    </font>
    <font>
      <b/>
      <sz val="12"/>
      <name val="Times New Roman"/>
      <family val="1"/>
    </font>
    <font>
      <sz val="9"/>
      <name val="新細明體"/>
      <family val="1"/>
      <charset val="136"/>
    </font>
    <font>
      <sz val="11"/>
      <name val="新細明體"/>
      <family val="1"/>
      <charset val="136"/>
    </font>
    <font>
      <b/>
      <sz val="12"/>
      <name val="新細明體"/>
      <family val="1"/>
      <charset val="136"/>
    </font>
    <font>
      <sz val="10"/>
      <name val="新細明體"/>
      <family val="1"/>
      <charset val="136"/>
    </font>
    <font>
      <sz val="14"/>
      <name val="新細明體"/>
      <family val="1"/>
      <charset val="136"/>
    </font>
    <font>
      <sz val="14"/>
      <name val="Times New Roman"/>
      <family val="1"/>
    </font>
    <font>
      <u/>
      <sz val="14"/>
      <name val="Times New Roman"/>
      <family val="1"/>
    </font>
    <font>
      <b/>
      <u/>
      <sz val="14"/>
      <name val="Times New Roman"/>
      <family val="1"/>
    </font>
    <font>
      <u/>
      <sz val="14"/>
      <name val="新細明體"/>
      <family val="1"/>
      <charset val="136"/>
    </font>
    <font>
      <sz val="12"/>
      <name val="細明體"/>
      <family val="3"/>
      <charset val="136"/>
    </font>
    <font>
      <sz val="10"/>
      <name val="Times New Roman"/>
      <family val="1"/>
    </font>
    <font>
      <sz val="11"/>
      <name val="Times New Roman"/>
      <family val="1"/>
    </font>
    <font>
      <sz val="10"/>
      <name val="細明體"/>
      <family val="3"/>
      <charset val="136"/>
    </font>
    <font>
      <b/>
      <sz val="14"/>
      <name val="Times New Roman"/>
      <family val="1"/>
    </font>
    <font>
      <b/>
      <sz val="14"/>
      <name val="新細明體"/>
      <family val="1"/>
      <charset val="136"/>
    </font>
    <font>
      <b/>
      <u/>
      <sz val="18"/>
      <name val="新細明體"/>
      <family val="1"/>
      <charset val="136"/>
    </font>
    <font>
      <u/>
      <sz val="12"/>
      <name val="Times New Roman"/>
      <family val="1"/>
    </font>
    <font>
      <b/>
      <sz val="18"/>
      <name val="新細明體"/>
      <family val="1"/>
      <charset val="136"/>
    </font>
    <font>
      <b/>
      <sz val="10"/>
      <name val="Times New Roman"/>
      <family val="1"/>
    </font>
    <font>
      <sz val="10"/>
      <name val="新細明體"/>
      <family val="1"/>
      <charset val="136"/>
      <scheme val="minor"/>
    </font>
    <font>
      <sz val="12"/>
      <color rgb="FFFF0000"/>
      <name val="新細明體"/>
      <family val="1"/>
      <charset val="136"/>
    </font>
    <font>
      <sz val="12"/>
      <color indexed="8"/>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Font="1">
      <alignment vertical="center"/>
    </xf>
    <xf numFmtId="41" fontId="6" fillId="0" borderId="1" xfId="0" applyNumberFormat="1" applyFont="1" applyFill="1" applyBorder="1" applyAlignment="1">
      <alignment horizontal="center" vertical="center" wrapText="1"/>
    </xf>
    <xf numFmtId="41" fontId="6" fillId="2" borderId="1" xfId="0" applyNumberFormat="1" applyFont="1" applyFill="1" applyBorder="1" applyAlignment="1">
      <alignment horizontal="center" vertical="center" wrapText="1"/>
    </xf>
    <xf numFmtId="41" fontId="6" fillId="0" borderId="1" xfId="0" applyNumberFormat="1" applyFont="1" applyFill="1" applyBorder="1" applyAlignment="1">
      <alignment horizontal="left" vertical="center" wrapText="1"/>
    </xf>
    <xf numFmtId="41" fontId="3" fillId="2" borderId="1" xfId="0" applyNumberFormat="1" applyFont="1" applyFill="1" applyBorder="1" applyAlignment="1">
      <alignment horizontal="right" vertical="center"/>
    </xf>
    <xf numFmtId="41" fontId="2" fillId="2" borderId="1" xfId="0" applyNumberFormat="1" applyFont="1" applyFill="1" applyBorder="1" applyAlignment="1">
      <alignment horizontal="right" vertical="center"/>
    </xf>
    <xf numFmtId="41" fontId="3" fillId="0" borderId="1" xfId="0" applyNumberFormat="1" applyFont="1" applyFill="1" applyBorder="1" applyAlignment="1">
      <alignment horizontal="right" vertical="center"/>
    </xf>
    <xf numFmtId="41" fontId="3" fillId="0" borderId="1" xfId="1" applyNumberFormat="1" applyFont="1" applyFill="1" applyBorder="1" applyAlignment="1">
      <alignment horizontal="right" vertical="center"/>
    </xf>
    <xf numFmtId="41" fontId="3" fillId="2" borderId="1" xfId="0" applyNumberFormat="1" applyFont="1" applyFill="1" applyBorder="1">
      <alignment vertical="center"/>
    </xf>
    <xf numFmtId="0" fontId="8" fillId="0" borderId="0" xfId="0" applyFont="1">
      <alignment vertical="center"/>
    </xf>
    <xf numFmtId="0" fontId="8" fillId="0" borderId="0" xfId="0" applyFont="1" applyFill="1" applyBorder="1">
      <alignment vertical="center"/>
    </xf>
    <xf numFmtId="0" fontId="2" fillId="0" borderId="0" xfId="0" applyFont="1" applyFill="1" applyBorder="1">
      <alignment vertical="center"/>
    </xf>
    <xf numFmtId="41" fontId="7" fillId="0" borderId="1" xfId="0" applyNumberFormat="1" applyFont="1" applyFill="1" applyBorder="1" applyAlignment="1">
      <alignment horizontal="center" vertical="center" wrapText="1"/>
    </xf>
    <xf numFmtId="41" fontId="3" fillId="0" borderId="1" xfId="0" applyNumberFormat="1" applyFont="1" applyFill="1" applyBorder="1" applyAlignment="1">
      <alignment vertical="center"/>
    </xf>
    <xf numFmtId="0" fontId="2" fillId="0" borderId="0" xfId="0" applyFont="1" applyBorder="1">
      <alignment vertical="center"/>
    </xf>
    <xf numFmtId="0" fontId="9" fillId="0" borderId="0" xfId="0" applyFont="1" applyAlignment="1">
      <alignment horizontal="left" vertical="center"/>
    </xf>
    <xf numFmtId="41" fontId="5" fillId="0" borderId="1" xfId="0" applyNumberFormat="1" applyFont="1" applyFill="1" applyBorder="1" applyAlignment="1">
      <alignment horizontal="center" vertical="center" wrapText="1"/>
    </xf>
    <xf numFmtId="10" fontId="3" fillId="0" borderId="1" xfId="0" applyNumberFormat="1" applyFont="1" applyFill="1" applyBorder="1">
      <alignment vertical="center"/>
    </xf>
    <xf numFmtId="10" fontId="2" fillId="2" borderId="1" xfId="0" applyNumberFormat="1" applyFont="1" applyFill="1" applyBorder="1">
      <alignment vertical="center"/>
    </xf>
    <xf numFmtId="10" fontId="3" fillId="2" borderId="1" xfId="0" applyNumberFormat="1" applyFont="1" applyFill="1" applyBorder="1">
      <alignment vertical="center"/>
    </xf>
    <xf numFmtId="176" fontId="2" fillId="0" borderId="0" xfId="0" applyNumberFormat="1" applyFont="1" applyFill="1" applyBorder="1">
      <alignment vertical="center"/>
    </xf>
    <xf numFmtId="0" fontId="8" fillId="0" borderId="0" xfId="0" applyFont="1" applyAlignment="1">
      <alignment vertical="center"/>
    </xf>
    <xf numFmtId="41" fontId="2" fillId="2" borderId="1" xfId="0" applyNumberFormat="1" applyFont="1" applyFill="1" applyBorder="1">
      <alignment vertical="center"/>
    </xf>
    <xf numFmtId="41" fontId="3" fillId="2" borderId="1" xfId="1" applyNumberFormat="1" applyFont="1" applyFill="1" applyBorder="1" applyAlignment="1">
      <alignment horizontal="right" vertical="center"/>
    </xf>
    <xf numFmtId="41" fontId="2" fillId="2" borderId="1" xfId="1" applyNumberFormat="1" applyFont="1" applyFill="1" applyBorder="1" applyAlignment="1">
      <alignment horizontal="right" vertical="center"/>
    </xf>
    <xf numFmtId="10" fontId="14" fillId="2" borderId="1" xfId="0" applyNumberFormat="1" applyFont="1" applyFill="1" applyBorder="1" applyAlignment="1">
      <alignment horizontal="left" vertical="top" wrapText="1"/>
    </xf>
    <xf numFmtId="41" fontId="7" fillId="2" borderId="1" xfId="0" applyNumberFormat="1" applyFont="1" applyFill="1" applyBorder="1" applyAlignment="1">
      <alignment horizontal="left" vertical="center" wrapText="1"/>
    </xf>
    <xf numFmtId="41" fontId="3" fillId="2" borderId="1" xfId="0" applyNumberFormat="1" applyFont="1" applyFill="1" applyBorder="1" applyAlignment="1">
      <alignment vertical="center"/>
    </xf>
    <xf numFmtId="41" fontId="7" fillId="2" borderId="1" xfId="0" applyNumberFormat="1" applyFont="1" applyFill="1" applyBorder="1" applyAlignment="1">
      <alignment horizontal="left" vertical="center" wrapText="1" shrinkToFit="1"/>
    </xf>
    <xf numFmtId="10" fontId="2" fillId="2" borderId="1" xfId="0" applyNumberFormat="1" applyFont="1" applyFill="1" applyBorder="1" applyAlignment="1">
      <alignment vertical="center"/>
    </xf>
    <xf numFmtId="10" fontId="3" fillId="2" borderId="1" xfId="0" applyNumberFormat="1" applyFont="1" applyFill="1" applyBorder="1" applyAlignment="1">
      <alignment vertical="center"/>
    </xf>
    <xf numFmtId="41" fontId="7" fillId="2" borderId="1" xfId="0" applyNumberFormat="1" applyFont="1" applyFill="1" applyBorder="1" applyAlignment="1">
      <alignment horizontal="left" vertical="top" wrapText="1"/>
    </xf>
    <xf numFmtId="41" fontId="7" fillId="2" borderId="1" xfId="0" applyNumberFormat="1" applyFont="1" applyFill="1" applyBorder="1" applyAlignment="1">
      <alignment vertical="center" wrapText="1"/>
    </xf>
    <xf numFmtId="41" fontId="0" fillId="0" borderId="1"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10" fontId="16" fillId="2" borderId="1" xfId="0" applyNumberFormat="1" applyFont="1" applyFill="1" applyBorder="1" applyAlignment="1">
      <alignment horizontal="left" vertical="top" wrapText="1"/>
    </xf>
    <xf numFmtId="0" fontId="2" fillId="0" borderId="0" xfId="0" applyFont="1" applyAlignment="1">
      <alignment vertical="center" wrapText="1"/>
    </xf>
    <xf numFmtId="41" fontId="2" fillId="2" borderId="1" xfId="0" applyNumberFormat="1" applyFont="1" applyFill="1" applyBorder="1" applyAlignment="1">
      <alignment vertical="center"/>
    </xf>
    <xf numFmtId="41" fontId="2" fillId="2" borderId="1" xfId="0" applyNumberFormat="1" applyFont="1" applyFill="1" applyBorder="1" applyAlignment="1">
      <alignment vertical="center"/>
    </xf>
    <xf numFmtId="0" fontId="18" fillId="0" borderId="0" xfId="0" applyFont="1" applyFill="1" applyBorder="1">
      <alignment vertical="center"/>
    </xf>
    <xf numFmtId="0" fontId="3" fillId="0" borderId="0" xfId="0" applyFont="1" applyFill="1" applyBorder="1">
      <alignment vertical="center"/>
    </xf>
    <xf numFmtId="0" fontId="2" fillId="0" borderId="0" xfId="0" applyFont="1" applyFill="1" applyAlignment="1">
      <alignment horizontal="right" vertical="center" wrapText="1"/>
    </xf>
    <xf numFmtId="41" fontId="3" fillId="2" borderId="1" xfId="0" applyNumberFormat="1" applyFont="1" applyFill="1" applyBorder="1" applyAlignment="1">
      <alignment horizontal="left" vertical="top" wrapText="1"/>
    </xf>
    <xf numFmtId="41" fontId="22" fillId="2" borderId="1" xfId="0" applyNumberFormat="1" applyFont="1" applyFill="1" applyBorder="1" applyAlignment="1">
      <alignment horizontal="left" vertical="top" wrapText="1"/>
    </xf>
    <xf numFmtId="41" fontId="3" fillId="0" borderId="1" xfId="0" applyNumberFormat="1" applyFont="1" applyFill="1" applyBorder="1" applyAlignment="1">
      <alignment horizontal="left" vertical="top" wrapText="1"/>
    </xf>
    <xf numFmtId="41" fontId="2" fillId="0" borderId="1" xfId="0" applyNumberFormat="1" applyFont="1" applyFill="1" applyBorder="1" applyAlignment="1">
      <alignment vertical="center" wrapText="1"/>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right" vertical="center"/>
    </xf>
    <xf numFmtId="176" fontId="2" fillId="0" borderId="0" xfId="0" applyNumberFormat="1" applyFont="1" applyFill="1" applyBorder="1" applyAlignment="1">
      <alignment vertical="center" wrapText="1"/>
    </xf>
    <xf numFmtId="0" fontId="2" fillId="0" borderId="0" xfId="0" applyFont="1" applyAlignment="1">
      <alignment horizontal="left" vertical="center" wrapText="1"/>
    </xf>
    <xf numFmtId="10" fontId="23" fillId="2" borderId="1" xfId="0" applyNumberFormat="1" applyFont="1" applyFill="1" applyBorder="1" applyAlignment="1">
      <alignment vertical="center" wrapText="1"/>
    </xf>
    <xf numFmtId="41" fontId="2" fillId="2" borderId="1" xfId="0" applyNumberFormat="1" applyFont="1" applyFill="1" applyBorder="1" applyAlignment="1">
      <alignment vertical="center"/>
    </xf>
    <xf numFmtId="0" fontId="2" fillId="0" borderId="0" xfId="0" applyFont="1" applyFill="1">
      <alignment vertical="center"/>
    </xf>
    <xf numFmtId="3" fontId="2" fillId="0" borderId="0" xfId="0" applyNumberFormat="1" applyFont="1">
      <alignment vertical="center"/>
    </xf>
    <xf numFmtId="0" fontId="24" fillId="0" borderId="0" xfId="0" applyFont="1" applyAlignment="1">
      <alignment vertical="center"/>
    </xf>
    <xf numFmtId="41" fontId="2" fillId="2" borderId="1" xfId="0" applyNumberFormat="1" applyFont="1" applyFill="1" applyBorder="1" applyAlignment="1">
      <alignment vertical="center"/>
    </xf>
    <xf numFmtId="0" fontId="8" fillId="0" borderId="0" xfId="0" applyFont="1" applyFill="1" applyAlignment="1">
      <alignment vertical="center"/>
    </xf>
    <xf numFmtId="0" fontId="0" fillId="0" borderId="0" xfId="0" applyFont="1" applyFill="1" applyAlignment="1">
      <alignment vertical="center"/>
    </xf>
    <xf numFmtId="0" fontId="19"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2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18" fillId="0" borderId="0" xfId="0" applyFont="1" applyAlignment="1">
      <alignment horizontal="center" vertical="center"/>
    </xf>
    <xf numFmtId="0" fontId="8" fillId="0" borderId="0" xfId="0" applyFont="1" applyFill="1" applyAlignment="1">
      <alignment vertical="center" wrapText="1"/>
    </xf>
    <xf numFmtId="0" fontId="2" fillId="0" borderId="0" xfId="0" applyFont="1" applyFill="1" applyAlignment="1">
      <alignment vertical="center" wrapText="1"/>
    </xf>
    <xf numFmtId="41" fontId="6" fillId="2" borderId="1" xfId="0" applyNumberFormat="1" applyFont="1" applyFill="1" applyBorder="1" applyAlignment="1">
      <alignment vertical="center" wrapText="1"/>
    </xf>
    <xf numFmtId="41" fontId="2" fillId="2" borderId="1" xfId="0" applyNumberFormat="1" applyFont="1" applyFill="1" applyBorder="1" applyAlignment="1">
      <alignment vertical="center"/>
    </xf>
    <xf numFmtId="0" fontId="18" fillId="0" borderId="0" xfId="0" applyFont="1" applyFill="1" applyAlignment="1">
      <alignment vertical="center" wrapText="1"/>
    </xf>
    <xf numFmtId="0" fontId="3" fillId="0" borderId="0" xfId="0" applyFont="1" applyFill="1" applyAlignment="1">
      <alignment vertical="center"/>
    </xf>
    <xf numFmtId="0" fontId="2" fillId="0" borderId="0" xfId="0" applyFont="1" applyFill="1" applyAlignment="1">
      <alignment vertical="center"/>
    </xf>
    <xf numFmtId="0" fontId="0" fillId="0" borderId="0" xfId="0" applyFont="1" applyAlignment="1">
      <alignment vertical="center"/>
    </xf>
    <xf numFmtId="41" fontId="6" fillId="2" borderId="2" xfId="0" applyNumberFormat="1" applyFont="1" applyFill="1" applyBorder="1" applyAlignment="1">
      <alignment vertical="center" wrapText="1"/>
    </xf>
    <xf numFmtId="41" fontId="6" fillId="2" borderId="3" xfId="0" applyNumberFormat="1" applyFont="1" applyFill="1" applyBorder="1" applyAlignment="1">
      <alignment vertical="center" wrapText="1"/>
    </xf>
    <xf numFmtId="41" fontId="6" fillId="2" borderId="4" xfId="0" applyNumberFormat="1" applyFont="1" applyFill="1" applyBorder="1" applyAlignment="1">
      <alignment vertical="center" wrapText="1"/>
    </xf>
    <xf numFmtId="0" fontId="0" fillId="0" borderId="0" xfId="0" applyFont="1" applyAlignment="1">
      <alignment horizontal="left" vertical="center"/>
    </xf>
    <xf numFmtId="0" fontId="2" fillId="0" borderId="0" xfId="0" applyFont="1" applyAlignment="1">
      <alignment horizontal="left" vertical="center"/>
    </xf>
    <xf numFmtId="41" fontId="2" fillId="2" borderId="3" xfId="0" applyNumberFormat="1" applyFont="1" applyFill="1" applyBorder="1" applyAlignment="1">
      <alignment vertical="center"/>
    </xf>
    <xf numFmtId="41" fontId="2" fillId="2" borderId="4" xfId="0" applyNumberFormat="1" applyFont="1" applyFill="1" applyBorder="1" applyAlignment="1">
      <alignment vertical="center"/>
    </xf>
    <xf numFmtId="0" fontId="0" fillId="0" borderId="0" xfId="0" applyFont="1" applyBorder="1" applyAlignment="1">
      <alignment horizontal="left" vertical="center" wrapText="1"/>
    </xf>
    <xf numFmtId="0" fontId="3" fillId="0" borderId="0" xfId="0" applyFont="1" applyBorder="1" applyAlignment="1">
      <alignment horizontal="left" vertical="center" wrapText="1"/>
    </xf>
    <xf numFmtId="0" fontId="9" fillId="0" borderId="0" xfId="0" applyFont="1" applyAlignment="1">
      <alignment vertical="center" wrapText="1"/>
    </xf>
    <xf numFmtId="0" fontId="8" fillId="0" borderId="0" xfId="0" applyFont="1" applyAlignment="1">
      <alignment vertical="center" wrapText="1"/>
    </xf>
    <xf numFmtId="0" fontId="0" fillId="0" borderId="0" xfId="0" applyFont="1" applyAlignment="1">
      <alignment vertical="center" wrapText="1"/>
    </xf>
    <xf numFmtId="0" fontId="8" fillId="0" borderId="0" xfId="0" applyFont="1" applyAlignment="1">
      <alignment horizontal="left" vertical="center"/>
    </xf>
  </cellXfs>
  <cellStyles count="2">
    <cellStyle name="一般" xfId="0" builtinId="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3"/>
  <sheetViews>
    <sheetView showWhiteSpace="0" topLeftCell="A40" zoomScaleNormal="100" workbookViewId="0">
      <selection activeCell="A210" sqref="A210:XFD210"/>
    </sheetView>
  </sheetViews>
  <sheetFormatPr defaultRowHeight="15.75"/>
  <cols>
    <col min="1" max="1" width="35.375" style="1" customWidth="1"/>
    <col min="2" max="2" width="13.375" style="1" customWidth="1"/>
    <col min="3" max="3" width="15" style="1" customWidth="1"/>
    <col min="4" max="4" width="11.875" style="1" customWidth="1"/>
    <col min="5" max="5" width="12.125" style="1" customWidth="1"/>
    <col min="6" max="6" width="13.125" style="1" customWidth="1"/>
    <col min="7" max="7" width="14" style="1" customWidth="1"/>
    <col min="8" max="8" width="13" style="1" customWidth="1"/>
    <col min="9" max="9" width="12.25" style="1" customWidth="1"/>
    <col min="10" max="10" width="21.75" style="1" customWidth="1"/>
    <col min="11" max="11" width="22.5" style="39" customWidth="1"/>
    <col min="12" max="12" width="9" style="1"/>
    <col min="13" max="13" width="10.5" style="1" bestFit="1" customWidth="1"/>
    <col min="14" max="16384" width="9" style="1"/>
  </cols>
  <sheetData>
    <row r="1" spans="1:11" ht="25.5">
      <c r="A1" s="61" t="s">
        <v>66</v>
      </c>
      <c r="B1" s="62"/>
      <c r="C1" s="62"/>
      <c r="D1" s="62"/>
      <c r="E1" s="62"/>
      <c r="F1" s="62"/>
      <c r="G1" s="62"/>
      <c r="H1" s="62"/>
      <c r="I1" s="62"/>
      <c r="J1" s="62"/>
      <c r="K1" s="63"/>
    </row>
    <row r="2" spans="1:11" ht="25.5">
      <c r="A2" s="64" t="s">
        <v>9</v>
      </c>
      <c r="B2" s="65"/>
      <c r="C2" s="65"/>
      <c r="D2" s="65"/>
      <c r="E2" s="65"/>
      <c r="F2" s="65"/>
      <c r="G2" s="65"/>
      <c r="H2" s="65"/>
      <c r="I2" s="65"/>
      <c r="J2" s="65"/>
      <c r="K2" s="66"/>
    </row>
    <row r="3" spans="1:11" ht="21" customHeight="1">
      <c r="A3" s="67" t="s">
        <v>237</v>
      </c>
      <c r="B3" s="65"/>
      <c r="C3" s="65"/>
      <c r="D3" s="65"/>
      <c r="E3" s="65"/>
      <c r="F3" s="65"/>
      <c r="G3" s="65"/>
      <c r="H3" s="65"/>
      <c r="I3" s="65"/>
      <c r="J3" s="65"/>
      <c r="K3" s="66"/>
    </row>
    <row r="4" spans="1:11" ht="24.75" customHeight="1">
      <c r="A4" s="68" t="s">
        <v>83</v>
      </c>
      <c r="B4" s="69"/>
      <c r="C4" s="69"/>
      <c r="D4" s="69"/>
      <c r="E4" s="69"/>
      <c r="F4" s="69"/>
      <c r="G4" s="69"/>
      <c r="H4" s="69"/>
      <c r="I4" s="69"/>
      <c r="J4" s="69"/>
      <c r="K4" s="69"/>
    </row>
    <row r="5" spans="1:11" ht="24.75" customHeight="1">
      <c r="A5" s="68" t="s">
        <v>238</v>
      </c>
      <c r="B5" s="69"/>
      <c r="C5" s="69"/>
      <c r="D5" s="69"/>
      <c r="E5" s="69"/>
      <c r="F5" s="69"/>
      <c r="G5" s="69"/>
      <c r="H5" s="69"/>
      <c r="I5" s="69"/>
      <c r="J5" s="69"/>
      <c r="K5" s="69"/>
    </row>
    <row r="6" spans="1:11" ht="19.5">
      <c r="A6" s="59" t="s">
        <v>0</v>
      </c>
      <c r="B6" s="60"/>
      <c r="C6" s="60"/>
      <c r="D6" s="60"/>
      <c r="E6" s="60"/>
      <c r="F6" s="60"/>
      <c r="G6" s="60"/>
      <c r="H6" s="60"/>
      <c r="I6" s="60"/>
      <c r="J6" s="60"/>
      <c r="K6" s="60"/>
    </row>
    <row r="7" spans="1:11" ht="47.25" customHeight="1">
      <c r="A7" s="72" t="s">
        <v>197</v>
      </c>
      <c r="B7" s="73"/>
      <c r="C7" s="73"/>
      <c r="D7" s="73"/>
      <c r="E7" s="73"/>
      <c r="F7" s="73"/>
      <c r="G7" s="73"/>
      <c r="H7" s="73"/>
      <c r="I7" s="73"/>
      <c r="J7" s="73"/>
      <c r="K7" s="73"/>
    </row>
    <row r="8" spans="1:11" ht="20.100000000000001" customHeight="1">
      <c r="A8" s="68" t="s">
        <v>88</v>
      </c>
      <c r="B8" s="74"/>
      <c r="C8" s="74"/>
      <c r="D8" s="74"/>
      <c r="E8" s="74"/>
      <c r="F8" s="74"/>
      <c r="G8" s="74"/>
      <c r="H8" s="74"/>
      <c r="I8" s="74"/>
      <c r="J8" s="74"/>
      <c r="K8" s="74"/>
    </row>
    <row r="9" spans="1:11" ht="40.5" customHeight="1">
      <c r="A9" s="68" t="s">
        <v>239</v>
      </c>
      <c r="B9" s="69"/>
      <c r="C9" s="69"/>
      <c r="D9" s="69"/>
      <c r="E9" s="69"/>
      <c r="F9" s="69"/>
      <c r="G9" s="69"/>
      <c r="H9" s="69"/>
      <c r="I9" s="69"/>
      <c r="J9" s="69"/>
      <c r="K9" s="69"/>
    </row>
    <row r="10" spans="1:11" ht="20.100000000000001" customHeight="1">
      <c r="A10" s="55" t="s">
        <v>1</v>
      </c>
      <c r="B10" s="55"/>
      <c r="C10" s="55"/>
      <c r="D10" s="55"/>
      <c r="E10" s="55"/>
      <c r="F10" s="55"/>
      <c r="G10" s="55"/>
      <c r="H10" s="55"/>
      <c r="I10" s="55"/>
      <c r="J10" s="55"/>
      <c r="K10" s="55"/>
    </row>
    <row r="11" spans="1:11" ht="20.100000000000001" customHeight="1">
      <c r="A11" s="74" t="s">
        <v>89</v>
      </c>
      <c r="B11" s="60"/>
      <c r="C11" s="60"/>
      <c r="D11" s="60"/>
      <c r="E11" s="60"/>
      <c r="F11" s="60"/>
      <c r="G11" s="60"/>
      <c r="H11" s="60"/>
      <c r="I11" s="60"/>
      <c r="J11" s="60"/>
      <c r="K11" s="60"/>
    </row>
    <row r="12" spans="1:11" ht="20.100000000000001" customHeight="1">
      <c r="A12" s="66" t="s">
        <v>212</v>
      </c>
      <c r="B12" s="75"/>
      <c r="C12" s="75"/>
      <c r="D12" s="75"/>
      <c r="E12" s="75"/>
      <c r="F12" s="75"/>
      <c r="G12" s="75"/>
      <c r="H12" s="75"/>
      <c r="I12" s="75"/>
      <c r="J12" s="75"/>
      <c r="K12" s="75"/>
    </row>
    <row r="13" spans="1:11" ht="20.100000000000001" customHeight="1">
      <c r="K13" s="1"/>
    </row>
    <row r="14" spans="1:11" ht="19.5">
      <c r="A14" s="42" t="s">
        <v>2</v>
      </c>
      <c r="B14" s="43"/>
      <c r="C14" s="43"/>
      <c r="D14" s="14"/>
      <c r="E14" s="14"/>
      <c r="F14" s="14"/>
      <c r="G14" s="14"/>
      <c r="H14" s="14"/>
      <c r="I14" s="13" t="s">
        <v>3</v>
      </c>
      <c r="J14" s="13"/>
      <c r="K14" s="44"/>
    </row>
    <row r="15" spans="1:11" ht="50.25" customHeight="1">
      <c r="A15" s="36" t="s">
        <v>4</v>
      </c>
      <c r="B15" s="19" t="s">
        <v>11</v>
      </c>
      <c r="C15" s="19" t="s">
        <v>68</v>
      </c>
      <c r="D15" s="19" t="s">
        <v>84</v>
      </c>
      <c r="E15" s="19" t="s">
        <v>85</v>
      </c>
      <c r="F15" s="19" t="s">
        <v>86</v>
      </c>
      <c r="G15" s="19" t="s">
        <v>87</v>
      </c>
      <c r="H15" s="15" t="s">
        <v>79</v>
      </c>
      <c r="I15" s="19" t="s">
        <v>80</v>
      </c>
      <c r="J15" s="19" t="s">
        <v>67</v>
      </c>
      <c r="K15" s="36" t="s">
        <v>201</v>
      </c>
    </row>
    <row r="16" spans="1:11" ht="30" customHeight="1">
      <c r="A16" s="70" t="s">
        <v>12</v>
      </c>
      <c r="B16" s="71"/>
      <c r="C16" s="71"/>
      <c r="D16" s="71"/>
      <c r="E16" s="71"/>
      <c r="F16" s="71"/>
      <c r="G16" s="71"/>
      <c r="H16" s="71"/>
      <c r="I16" s="71"/>
      <c r="J16" s="71"/>
      <c r="K16" s="71"/>
    </row>
    <row r="17" spans="1:11" ht="30" hidden="1" customHeight="1">
      <c r="A17" s="35" t="s">
        <v>81</v>
      </c>
      <c r="B17" s="8">
        <v>635000</v>
      </c>
      <c r="C17" s="8"/>
      <c r="D17" s="8">
        <v>21732</v>
      </c>
      <c r="E17" s="8">
        <v>54387</v>
      </c>
      <c r="F17" s="8">
        <v>72729</v>
      </c>
      <c r="G17" s="8"/>
      <c r="H17" s="8">
        <f t="shared" ref="H17:H38" si="0">SUM(D17:G17)</f>
        <v>148848</v>
      </c>
      <c r="I17" s="21">
        <f>H17/B17</f>
        <v>0.23440629921259842</v>
      </c>
      <c r="J17" s="21"/>
      <c r="K17" s="29" t="s">
        <v>199</v>
      </c>
    </row>
    <row r="18" spans="1:11" ht="30" hidden="1" customHeight="1">
      <c r="A18" s="35" t="s">
        <v>23</v>
      </c>
      <c r="B18" s="8">
        <v>145000</v>
      </c>
      <c r="C18" s="8"/>
      <c r="D18" s="8">
        <v>0</v>
      </c>
      <c r="E18" s="8">
        <v>4475</v>
      </c>
      <c r="F18" s="8">
        <v>5000</v>
      </c>
      <c r="G18" s="8"/>
      <c r="H18" s="8">
        <f t="shared" si="0"/>
        <v>9475</v>
      </c>
      <c r="I18" s="21">
        <f t="shared" ref="I18:I39" si="1">H18/B18</f>
        <v>6.5344827586206897E-2</v>
      </c>
      <c r="J18" s="21"/>
      <c r="K18" s="29" t="s">
        <v>199</v>
      </c>
    </row>
    <row r="19" spans="1:11" ht="30" hidden="1" customHeight="1">
      <c r="A19" s="35" t="s">
        <v>39</v>
      </c>
      <c r="B19" s="8">
        <v>6300000</v>
      </c>
      <c r="C19" s="8"/>
      <c r="D19" s="8">
        <v>26387</v>
      </c>
      <c r="E19" s="8">
        <v>1178262</v>
      </c>
      <c r="F19" s="8">
        <v>2778604</v>
      </c>
      <c r="G19" s="8"/>
      <c r="H19" s="8">
        <f t="shared" si="0"/>
        <v>3983253</v>
      </c>
      <c r="I19" s="21">
        <f t="shared" si="1"/>
        <v>0.63226238095238096</v>
      </c>
      <c r="J19" s="21"/>
      <c r="K19" s="29" t="s">
        <v>199</v>
      </c>
    </row>
    <row r="20" spans="1:11" ht="30" hidden="1" customHeight="1">
      <c r="A20" s="35" t="s">
        <v>82</v>
      </c>
      <c r="B20" s="8">
        <v>11000000</v>
      </c>
      <c r="C20" s="8">
        <v>10000000</v>
      </c>
      <c r="D20" s="8">
        <v>0</v>
      </c>
      <c r="E20" s="8">
        <v>2034693</v>
      </c>
      <c r="F20" s="8"/>
      <c r="G20" s="8"/>
      <c r="H20" s="8">
        <f t="shared" si="0"/>
        <v>2034693</v>
      </c>
      <c r="I20" s="21">
        <f>H20/C20</f>
        <v>0.20346929999999999</v>
      </c>
      <c r="J20" s="28" t="s">
        <v>227</v>
      </c>
      <c r="K20" s="29" t="s">
        <v>199</v>
      </c>
    </row>
    <row r="21" spans="1:11" ht="30" hidden="1" customHeight="1">
      <c r="A21" s="35" t="s">
        <v>40</v>
      </c>
      <c r="B21" s="8">
        <v>2500000</v>
      </c>
      <c r="C21" s="8"/>
      <c r="D21" s="8">
        <v>0</v>
      </c>
      <c r="E21" s="8">
        <v>436276</v>
      </c>
      <c r="F21" s="8"/>
      <c r="G21" s="8"/>
      <c r="H21" s="8">
        <f t="shared" si="0"/>
        <v>436276</v>
      </c>
      <c r="I21" s="21">
        <f t="shared" si="1"/>
        <v>0.17451040000000001</v>
      </c>
      <c r="J21" s="21"/>
      <c r="K21" s="29" t="s">
        <v>199</v>
      </c>
    </row>
    <row r="22" spans="1:11" ht="94.5" hidden="1" customHeight="1">
      <c r="A22" s="35" t="s">
        <v>225</v>
      </c>
      <c r="B22" s="8">
        <v>2500000</v>
      </c>
      <c r="C22" s="8">
        <v>0</v>
      </c>
      <c r="D22" s="8">
        <v>4000</v>
      </c>
      <c r="E22" s="8">
        <v>-4000</v>
      </c>
      <c r="F22" s="8"/>
      <c r="G22" s="8"/>
      <c r="H22" s="8">
        <f t="shared" si="0"/>
        <v>0</v>
      </c>
      <c r="I22" s="25">
        <v>0</v>
      </c>
      <c r="J22" s="28" t="s">
        <v>229</v>
      </c>
      <c r="K22" s="29"/>
    </row>
    <row r="23" spans="1:11" ht="30" hidden="1" customHeight="1">
      <c r="A23" s="35" t="s">
        <v>162</v>
      </c>
      <c r="B23" s="8">
        <v>100000</v>
      </c>
      <c r="C23" s="8"/>
      <c r="D23" s="8">
        <v>0</v>
      </c>
      <c r="E23" s="8">
        <v>0</v>
      </c>
      <c r="F23" s="8">
        <v>0</v>
      </c>
      <c r="G23" s="8"/>
      <c r="H23" s="8">
        <f t="shared" si="0"/>
        <v>0</v>
      </c>
      <c r="I23" s="21">
        <f t="shared" si="1"/>
        <v>0</v>
      </c>
      <c r="J23" s="21"/>
      <c r="K23" s="29" t="s">
        <v>202</v>
      </c>
    </row>
    <row r="24" spans="1:11" ht="30" hidden="1" customHeight="1">
      <c r="A24" s="35" t="s">
        <v>159</v>
      </c>
      <c r="B24" s="8">
        <v>100000</v>
      </c>
      <c r="C24" s="8"/>
      <c r="D24" s="8">
        <v>0</v>
      </c>
      <c r="E24" s="8">
        <v>0</v>
      </c>
      <c r="F24" s="8">
        <v>0</v>
      </c>
      <c r="G24" s="8"/>
      <c r="H24" s="8">
        <f t="shared" si="0"/>
        <v>0</v>
      </c>
      <c r="I24" s="21">
        <f t="shared" si="1"/>
        <v>0</v>
      </c>
      <c r="J24" s="21"/>
      <c r="K24" s="29" t="s">
        <v>202</v>
      </c>
    </row>
    <row r="25" spans="1:11" ht="30" hidden="1" customHeight="1">
      <c r="A25" s="35" t="s">
        <v>161</v>
      </c>
      <c r="B25" s="8">
        <v>100000</v>
      </c>
      <c r="C25" s="8"/>
      <c r="D25" s="8">
        <v>0</v>
      </c>
      <c r="E25" s="8">
        <v>99000</v>
      </c>
      <c r="F25" s="8">
        <v>0</v>
      </c>
      <c r="G25" s="8"/>
      <c r="H25" s="8">
        <f t="shared" si="0"/>
        <v>99000</v>
      </c>
      <c r="I25" s="21">
        <f t="shared" si="1"/>
        <v>0.99</v>
      </c>
      <c r="J25" s="21"/>
      <c r="K25" s="29"/>
    </row>
    <row r="26" spans="1:11" ht="30" hidden="1" customHeight="1">
      <c r="A26" s="35" t="s">
        <v>160</v>
      </c>
      <c r="B26" s="8">
        <v>100000</v>
      </c>
      <c r="C26" s="8"/>
      <c r="D26" s="8">
        <v>0</v>
      </c>
      <c r="E26" s="8">
        <v>0</v>
      </c>
      <c r="F26" s="8">
        <v>0</v>
      </c>
      <c r="G26" s="8"/>
      <c r="H26" s="8">
        <f t="shared" si="0"/>
        <v>0</v>
      </c>
      <c r="I26" s="21">
        <f t="shared" si="1"/>
        <v>0</v>
      </c>
      <c r="J26" s="21"/>
      <c r="K26" s="29" t="s">
        <v>199</v>
      </c>
    </row>
    <row r="27" spans="1:11" ht="30" hidden="1" customHeight="1">
      <c r="A27" s="35" t="s">
        <v>163</v>
      </c>
      <c r="B27" s="8">
        <v>407000</v>
      </c>
      <c r="C27" s="8"/>
      <c r="D27" s="8">
        <v>6282</v>
      </c>
      <c r="E27" s="8">
        <v>18846</v>
      </c>
      <c r="F27" s="8">
        <v>18846</v>
      </c>
      <c r="G27" s="8"/>
      <c r="H27" s="8">
        <f t="shared" si="0"/>
        <v>43974</v>
      </c>
      <c r="I27" s="21">
        <f t="shared" si="1"/>
        <v>0.10804422604422605</v>
      </c>
      <c r="J27" s="21"/>
      <c r="K27" s="29" t="s">
        <v>199</v>
      </c>
    </row>
    <row r="28" spans="1:11" ht="30" hidden="1" customHeight="1">
      <c r="A28" s="29" t="s">
        <v>164</v>
      </c>
      <c r="B28" s="8">
        <v>546000</v>
      </c>
      <c r="C28" s="8"/>
      <c r="D28" s="8">
        <v>0</v>
      </c>
      <c r="E28" s="27">
        <v>39800</v>
      </c>
      <c r="F28" s="8">
        <v>34800</v>
      </c>
      <c r="G28" s="8"/>
      <c r="H28" s="8">
        <f t="shared" si="0"/>
        <v>74600</v>
      </c>
      <c r="I28" s="21">
        <f t="shared" si="1"/>
        <v>0.13663003663003662</v>
      </c>
      <c r="J28" s="28"/>
      <c r="K28" s="29" t="s">
        <v>199</v>
      </c>
    </row>
    <row r="29" spans="1:11" ht="30" hidden="1" customHeight="1">
      <c r="A29" s="29" t="s">
        <v>213</v>
      </c>
      <c r="B29" s="8">
        <v>113000</v>
      </c>
      <c r="C29" s="8"/>
      <c r="D29" s="8">
        <v>0</v>
      </c>
      <c r="E29" s="27">
        <v>9360</v>
      </c>
      <c r="F29" s="27">
        <v>0</v>
      </c>
      <c r="G29" s="27"/>
      <c r="H29" s="8">
        <f t="shared" si="0"/>
        <v>9360</v>
      </c>
      <c r="I29" s="21">
        <f t="shared" si="1"/>
        <v>8.2831858407079642E-2</v>
      </c>
      <c r="J29" s="28"/>
      <c r="K29" s="29" t="s">
        <v>199</v>
      </c>
    </row>
    <row r="30" spans="1:11" ht="30" hidden="1" customHeight="1">
      <c r="A30" s="29" t="s">
        <v>214</v>
      </c>
      <c r="B30" s="8">
        <v>200000</v>
      </c>
      <c r="C30" s="8"/>
      <c r="D30" s="8">
        <v>35000</v>
      </c>
      <c r="E30" s="8">
        <v>100155</v>
      </c>
      <c r="F30" s="8">
        <v>39200</v>
      </c>
      <c r="G30" s="8"/>
      <c r="H30" s="8">
        <f t="shared" si="0"/>
        <v>174355</v>
      </c>
      <c r="I30" s="21">
        <f t="shared" si="1"/>
        <v>0.87177499999999997</v>
      </c>
      <c r="J30" s="21"/>
      <c r="K30" s="29"/>
    </row>
    <row r="31" spans="1:11" ht="30" hidden="1" customHeight="1">
      <c r="A31" s="29" t="s">
        <v>215</v>
      </c>
      <c r="B31" s="8">
        <v>200000</v>
      </c>
      <c r="C31" s="8"/>
      <c r="D31" s="8">
        <v>0</v>
      </c>
      <c r="E31" s="8">
        <v>0</v>
      </c>
      <c r="F31" s="8"/>
      <c r="G31" s="8"/>
      <c r="H31" s="8">
        <f t="shared" si="0"/>
        <v>0</v>
      </c>
      <c r="I31" s="21">
        <f t="shared" si="1"/>
        <v>0</v>
      </c>
      <c r="J31" s="21"/>
      <c r="K31" s="29" t="s">
        <v>200</v>
      </c>
    </row>
    <row r="32" spans="1:11" ht="30" hidden="1" customHeight="1">
      <c r="A32" s="29" t="s">
        <v>216</v>
      </c>
      <c r="B32" s="8">
        <v>300000</v>
      </c>
      <c r="C32" s="8"/>
      <c r="D32" s="8">
        <v>110000</v>
      </c>
      <c r="E32" s="8">
        <v>32000</v>
      </c>
      <c r="F32" s="8">
        <v>48000</v>
      </c>
      <c r="G32" s="8"/>
      <c r="H32" s="8">
        <f t="shared" si="0"/>
        <v>190000</v>
      </c>
      <c r="I32" s="21">
        <f t="shared" si="1"/>
        <v>0.6333333333333333</v>
      </c>
      <c r="J32" s="21"/>
      <c r="K32" s="29" t="s">
        <v>200</v>
      </c>
    </row>
    <row r="33" spans="1:11" ht="30" hidden="1" customHeight="1">
      <c r="A33" s="29" t="s">
        <v>217</v>
      </c>
      <c r="B33" s="8">
        <v>30000</v>
      </c>
      <c r="C33" s="8"/>
      <c r="D33" s="8">
        <v>0</v>
      </c>
      <c r="E33" s="8">
        <v>0</v>
      </c>
      <c r="F33" s="8"/>
      <c r="G33" s="8"/>
      <c r="H33" s="8">
        <f t="shared" si="0"/>
        <v>0</v>
      </c>
      <c r="I33" s="21">
        <f t="shared" si="1"/>
        <v>0</v>
      </c>
      <c r="J33" s="21"/>
      <c r="K33" s="29" t="s">
        <v>200</v>
      </c>
    </row>
    <row r="34" spans="1:11" ht="30" hidden="1" customHeight="1">
      <c r="A34" s="29" t="s">
        <v>218</v>
      </c>
      <c r="B34" s="8">
        <v>20000</v>
      </c>
      <c r="C34" s="8"/>
      <c r="D34" s="8">
        <v>0</v>
      </c>
      <c r="E34" s="8">
        <v>0</v>
      </c>
      <c r="F34" s="8"/>
      <c r="G34" s="8"/>
      <c r="H34" s="8">
        <f t="shared" si="0"/>
        <v>0</v>
      </c>
      <c r="I34" s="21">
        <f t="shared" si="1"/>
        <v>0</v>
      </c>
      <c r="J34" s="21"/>
      <c r="K34" s="29" t="s">
        <v>200</v>
      </c>
    </row>
    <row r="35" spans="1:11" ht="30" hidden="1" customHeight="1">
      <c r="A35" s="29" t="s">
        <v>219</v>
      </c>
      <c r="B35" s="8">
        <v>20000</v>
      </c>
      <c r="C35" s="8"/>
      <c r="D35" s="8">
        <v>0</v>
      </c>
      <c r="E35" s="8">
        <v>0</v>
      </c>
      <c r="F35" s="8"/>
      <c r="G35" s="8"/>
      <c r="H35" s="8">
        <f t="shared" si="0"/>
        <v>0</v>
      </c>
      <c r="I35" s="21">
        <f t="shared" si="1"/>
        <v>0</v>
      </c>
      <c r="J35" s="21"/>
      <c r="K35" s="29" t="s">
        <v>200</v>
      </c>
    </row>
    <row r="36" spans="1:11" ht="30" hidden="1" customHeight="1">
      <c r="A36" s="29" t="s">
        <v>220</v>
      </c>
      <c r="B36" s="8">
        <v>5040000</v>
      </c>
      <c r="C36" s="8"/>
      <c r="D36" s="8">
        <v>19500</v>
      </c>
      <c r="E36" s="8">
        <v>1228882</v>
      </c>
      <c r="F36" s="8">
        <v>1608764</v>
      </c>
      <c r="G36" s="8"/>
      <c r="H36" s="8">
        <f t="shared" si="0"/>
        <v>2857146</v>
      </c>
      <c r="I36" s="21">
        <f t="shared" si="1"/>
        <v>0.5668940476190476</v>
      </c>
      <c r="J36" s="21"/>
      <c r="K36" s="29" t="s">
        <v>200</v>
      </c>
    </row>
    <row r="37" spans="1:11" ht="30" hidden="1" customHeight="1">
      <c r="A37" s="29" t="s">
        <v>221</v>
      </c>
      <c r="B37" s="8">
        <v>3000000</v>
      </c>
      <c r="C37" s="8"/>
      <c r="D37" s="8">
        <v>693000</v>
      </c>
      <c r="E37" s="8">
        <v>606000</v>
      </c>
      <c r="F37" s="8">
        <v>0</v>
      </c>
      <c r="G37" s="8"/>
      <c r="H37" s="8">
        <f t="shared" si="0"/>
        <v>1299000</v>
      </c>
      <c r="I37" s="21">
        <f t="shared" si="1"/>
        <v>0.433</v>
      </c>
      <c r="J37" s="21"/>
      <c r="K37" s="29" t="s">
        <v>200</v>
      </c>
    </row>
    <row r="38" spans="1:11" ht="30" hidden="1" customHeight="1">
      <c r="A38" s="29" t="s">
        <v>222</v>
      </c>
      <c r="B38" s="8">
        <v>451000</v>
      </c>
      <c r="C38" s="8"/>
      <c r="D38" s="8">
        <v>1205</v>
      </c>
      <c r="E38" s="8">
        <v>82661</v>
      </c>
      <c r="F38" s="8">
        <v>19254</v>
      </c>
      <c r="G38" s="8"/>
      <c r="H38" s="8">
        <f t="shared" si="0"/>
        <v>103120</v>
      </c>
      <c r="I38" s="21">
        <f t="shared" si="1"/>
        <v>0.22864745011086474</v>
      </c>
      <c r="J38" s="21"/>
      <c r="K38" s="29" t="s">
        <v>199</v>
      </c>
    </row>
    <row r="39" spans="1:11" s="2" customFormat="1" ht="30" customHeight="1">
      <c r="A39" s="5" t="s">
        <v>13</v>
      </c>
      <c r="B39" s="7">
        <f>SUM(B17:B38)</f>
        <v>33807000</v>
      </c>
      <c r="C39" s="7"/>
      <c r="D39" s="7">
        <f>SUM(D17:D38)</f>
        <v>917106</v>
      </c>
      <c r="E39" s="26">
        <f>SUM(E17:E38)</f>
        <v>5920797</v>
      </c>
      <c r="F39" s="7">
        <f>SUM(F17:F38)</f>
        <v>4625197</v>
      </c>
      <c r="G39" s="7">
        <f>SUM(G17:G38)</f>
        <v>0</v>
      </c>
      <c r="H39" s="7">
        <f>SUM(H17:H38)</f>
        <v>11463100</v>
      </c>
      <c r="I39" s="21">
        <f t="shared" si="1"/>
        <v>0.33907474783328895</v>
      </c>
      <c r="J39" s="22"/>
      <c r="K39" s="45"/>
    </row>
    <row r="40" spans="1:11" s="2" customFormat="1" ht="38.25" customHeight="1">
      <c r="A40" s="76" t="s">
        <v>69</v>
      </c>
      <c r="B40" s="77"/>
      <c r="C40" s="77"/>
      <c r="D40" s="77"/>
      <c r="E40" s="77"/>
      <c r="F40" s="77"/>
      <c r="G40" s="77"/>
      <c r="H40" s="77"/>
      <c r="I40" s="77"/>
      <c r="J40" s="77"/>
      <c r="K40" s="78"/>
    </row>
    <row r="41" spans="1:11" s="2" customFormat="1" ht="39.75" customHeight="1">
      <c r="A41" s="29" t="s">
        <v>228</v>
      </c>
      <c r="B41" s="58">
        <v>245000</v>
      </c>
      <c r="C41" s="58"/>
      <c r="D41" s="58">
        <v>0</v>
      </c>
      <c r="E41" s="8">
        <v>10000</v>
      </c>
      <c r="F41" s="8">
        <v>0</v>
      </c>
      <c r="G41" s="8"/>
      <c r="H41" s="58">
        <f>SUM(D41:G41)</f>
        <v>10000</v>
      </c>
      <c r="I41" s="21">
        <f>H41/B41</f>
        <v>4.0816326530612242E-2</v>
      </c>
      <c r="J41" s="58"/>
      <c r="K41" s="29" t="s">
        <v>231</v>
      </c>
    </row>
    <row r="42" spans="1:11" ht="30" customHeight="1">
      <c r="A42" s="5" t="s">
        <v>13</v>
      </c>
      <c r="B42" s="7">
        <f>SUM(B41:B41)</f>
        <v>245000</v>
      </c>
      <c r="C42" s="7"/>
      <c r="D42" s="7">
        <f>SUM(D41:D41)</f>
        <v>0</v>
      </c>
      <c r="E42" s="7">
        <f>SUM(E41:E41)</f>
        <v>10000</v>
      </c>
      <c r="F42" s="7">
        <f>SUM(F41:F41)</f>
        <v>0</v>
      </c>
      <c r="G42" s="7">
        <f>SUM(G41:G41)</f>
        <v>0</v>
      </c>
      <c r="H42" s="7">
        <f>SUM(H41:H41)</f>
        <v>10000</v>
      </c>
      <c r="I42" s="22">
        <f>H42/B42</f>
        <v>4.0816326530612242E-2</v>
      </c>
      <c r="J42" s="22"/>
      <c r="K42" s="45"/>
    </row>
    <row r="43" spans="1:11" ht="30" customHeight="1">
      <c r="A43" s="70" t="s">
        <v>14</v>
      </c>
      <c r="B43" s="71"/>
      <c r="C43" s="71"/>
      <c r="D43" s="71"/>
      <c r="E43" s="71"/>
      <c r="F43" s="71"/>
      <c r="G43" s="71"/>
      <c r="H43" s="71"/>
      <c r="I43" s="71"/>
      <c r="J43" s="71"/>
      <c r="K43" s="71"/>
    </row>
    <row r="44" spans="1:11" ht="30" hidden="1" customHeight="1">
      <c r="A44" s="35" t="s">
        <v>156</v>
      </c>
      <c r="B44" s="8">
        <v>194000</v>
      </c>
      <c r="C44" s="8"/>
      <c r="D44" s="8">
        <v>0</v>
      </c>
      <c r="E44" s="8">
        <v>11469</v>
      </c>
      <c r="F44" s="8">
        <v>43021</v>
      </c>
      <c r="G44" s="8"/>
      <c r="H44" s="58">
        <f t="shared" ref="H44:H58" si="2">SUM(D44:G44)</f>
        <v>54490</v>
      </c>
      <c r="I44" s="21">
        <f t="shared" ref="I44:I59" si="3">H44/B44</f>
        <v>0.2808762886597938</v>
      </c>
      <c r="J44" s="21"/>
      <c r="K44" s="29" t="s">
        <v>199</v>
      </c>
    </row>
    <row r="45" spans="1:11" ht="45" hidden="1" customHeight="1">
      <c r="A45" s="29" t="s">
        <v>41</v>
      </c>
      <c r="B45" s="8">
        <v>107000</v>
      </c>
      <c r="C45" s="8"/>
      <c r="D45" s="8">
        <v>0</v>
      </c>
      <c r="E45" s="8">
        <v>4050</v>
      </c>
      <c r="F45" s="8">
        <v>9373</v>
      </c>
      <c r="G45" s="8"/>
      <c r="H45" s="58">
        <f t="shared" si="2"/>
        <v>13423</v>
      </c>
      <c r="I45" s="21">
        <f t="shared" si="3"/>
        <v>0.12544859813084111</v>
      </c>
      <c r="J45" s="21"/>
      <c r="K45" s="29" t="s">
        <v>199</v>
      </c>
    </row>
    <row r="46" spans="1:11" ht="30" hidden="1" customHeight="1">
      <c r="A46" s="29" t="s">
        <v>30</v>
      </c>
      <c r="B46" s="8">
        <v>50000</v>
      </c>
      <c r="C46" s="8"/>
      <c r="D46" s="8">
        <v>0</v>
      </c>
      <c r="E46" s="8">
        <v>0</v>
      </c>
      <c r="F46" s="8">
        <v>0</v>
      </c>
      <c r="G46" s="8"/>
      <c r="H46" s="58">
        <f t="shared" si="2"/>
        <v>0</v>
      </c>
      <c r="I46" s="21">
        <f t="shared" si="3"/>
        <v>0</v>
      </c>
      <c r="J46" s="21"/>
      <c r="K46" s="29" t="s">
        <v>199</v>
      </c>
    </row>
    <row r="47" spans="1:11" ht="30" hidden="1" customHeight="1">
      <c r="A47" s="29" t="s">
        <v>157</v>
      </c>
      <c r="B47" s="8">
        <v>400000</v>
      </c>
      <c r="C47" s="8"/>
      <c r="D47" s="8">
        <v>0</v>
      </c>
      <c r="E47" s="8">
        <v>0</v>
      </c>
      <c r="F47" s="8">
        <v>0</v>
      </c>
      <c r="G47" s="8"/>
      <c r="H47" s="58">
        <f t="shared" si="2"/>
        <v>0</v>
      </c>
      <c r="I47" s="21">
        <f t="shared" si="3"/>
        <v>0</v>
      </c>
      <c r="J47" s="21"/>
      <c r="K47" s="29" t="s">
        <v>199</v>
      </c>
    </row>
    <row r="48" spans="1:11" ht="51.75" hidden="1" customHeight="1">
      <c r="A48" s="29" t="s">
        <v>24</v>
      </c>
      <c r="B48" s="8">
        <v>300000</v>
      </c>
      <c r="C48" s="8"/>
      <c r="D48" s="8">
        <v>0</v>
      </c>
      <c r="E48" s="8">
        <v>0</v>
      </c>
      <c r="F48" s="8">
        <v>171500</v>
      </c>
      <c r="G48" s="8"/>
      <c r="H48" s="58">
        <f t="shared" si="2"/>
        <v>171500</v>
      </c>
      <c r="I48" s="21">
        <f t="shared" si="3"/>
        <v>0.57166666666666666</v>
      </c>
      <c r="J48" s="21"/>
      <c r="K48" s="29" t="s">
        <v>203</v>
      </c>
    </row>
    <row r="49" spans="1:11" ht="35.25" hidden="1" customHeight="1">
      <c r="A49" s="29" t="s">
        <v>42</v>
      </c>
      <c r="B49" s="8">
        <v>16000</v>
      </c>
      <c r="C49" s="8"/>
      <c r="D49" s="8">
        <v>0</v>
      </c>
      <c r="E49" s="8">
        <v>0</v>
      </c>
      <c r="F49" s="8">
        <v>10080</v>
      </c>
      <c r="G49" s="8"/>
      <c r="H49" s="58">
        <f t="shared" si="2"/>
        <v>10080</v>
      </c>
      <c r="I49" s="21">
        <f t="shared" si="3"/>
        <v>0.63</v>
      </c>
      <c r="J49" s="21"/>
      <c r="K49" s="29" t="s">
        <v>199</v>
      </c>
    </row>
    <row r="50" spans="1:11" ht="60.75" hidden="1" customHeight="1">
      <c r="A50" s="29" t="s">
        <v>43</v>
      </c>
      <c r="B50" s="8">
        <v>139000</v>
      </c>
      <c r="C50" s="8"/>
      <c r="D50" s="8">
        <v>6400</v>
      </c>
      <c r="E50" s="8">
        <v>8000</v>
      </c>
      <c r="F50" s="8">
        <v>57600</v>
      </c>
      <c r="G50" s="8"/>
      <c r="H50" s="58">
        <f t="shared" si="2"/>
        <v>72000</v>
      </c>
      <c r="I50" s="21">
        <f t="shared" si="3"/>
        <v>0.51798561151079137</v>
      </c>
      <c r="J50" s="21"/>
      <c r="K50" s="29" t="s">
        <v>199</v>
      </c>
    </row>
    <row r="51" spans="1:11" ht="45" hidden="1" customHeight="1">
      <c r="A51" s="29" t="s">
        <v>44</v>
      </c>
      <c r="B51" s="8">
        <v>160000</v>
      </c>
      <c r="C51" s="8"/>
      <c r="D51" s="8">
        <v>0</v>
      </c>
      <c r="E51" s="8">
        <v>4000</v>
      </c>
      <c r="F51" s="8">
        <v>15520</v>
      </c>
      <c r="G51" s="8"/>
      <c r="H51" s="58">
        <f t="shared" si="2"/>
        <v>19520</v>
      </c>
      <c r="I51" s="21">
        <f t="shared" si="3"/>
        <v>0.122</v>
      </c>
      <c r="J51" s="21"/>
      <c r="K51" s="29" t="s">
        <v>199</v>
      </c>
    </row>
    <row r="52" spans="1:11" ht="30" hidden="1" customHeight="1">
      <c r="A52" s="35" t="s">
        <v>45</v>
      </c>
      <c r="B52" s="8">
        <v>1700000</v>
      </c>
      <c r="C52" s="8"/>
      <c r="D52" s="8">
        <v>0</v>
      </c>
      <c r="E52" s="8">
        <v>0</v>
      </c>
      <c r="F52" s="8">
        <v>229371</v>
      </c>
      <c r="G52" s="8"/>
      <c r="H52" s="58">
        <f t="shared" si="2"/>
        <v>229371</v>
      </c>
      <c r="I52" s="21">
        <f t="shared" si="3"/>
        <v>0.13492411764705883</v>
      </c>
      <c r="J52" s="21"/>
      <c r="K52" s="29" t="s">
        <v>204</v>
      </c>
    </row>
    <row r="53" spans="1:11" ht="30" hidden="1" customHeight="1">
      <c r="A53" s="35" t="s">
        <v>158</v>
      </c>
      <c r="B53" s="8">
        <v>300000</v>
      </c>
      <c r="C53" s="8"/>
      <c r="D53" s="8">
        <v>0</v>
      </c>
      <c r="E53" s="8">
        <v>0</v>
      </c>
      <c r="F53" s="8"/>
      <c r="G53" s="8"/>
      <c r="H53" s="58">
        <f t="shared" si="2"/>
        <v>0</v>
      </c>
      <c r="I53" s="21">
        <f t="shared" si="3"/>
        <v>0</v>
      </c>
      <c r="J53" s="21"/>
      <c r="K53" s="29" t="s">
        <v>199</v>
      </c>
    </row>
    <row r="54" spans="1:11" ht="30" hidden="1" customHeight="1">
      <c r="A54" s="29" t="s">
        <v>165</v>
      </c>
      <c r="B54" s="8">
        <v>800000</v>
      </c>
      <c r="C54" s="8"/>
      <c r="D54" s="8">
        <v>0</v>
      </c>
      <c r="E54" s="8">
        <v>69278</v>
      </c>
      <c r="F54" s="8">
        <v>149836</v>
      </c>
      <c r="G54" s="8"/>
      <c r="H54" s="58">
        <f t="shared" si="2"/>
        <v>219114</v>
      </c>
      <c r="I54" s="21">
        <f t="shared" si="3"/>
        <v>0.27389249999999998</v>
      </c>
      <c r="J54" s="21"/>
      <c r="K54" s="29" t="s">
        <v>200</v>
      </c>
    </row>
    <row r="55" spans="1:11" ht="30" hidden="1" customHeight="1">
      <c r="A55" s="29" t="s">
        <v>166</v>
      </c>
      <c r="B55" s="8">
        <v>100000</v>
      </c>
      <c r="C55" s="8"/>
      <c r="D55" s="8">
        <v>0</v>
      </c>
      <c r="E55" s="8">
        <v>0</v>
      </c>
      <c r="F55" s="8"/>
      <c r="G55" s="8"/>
      <c r="H55" s="58">
        <f t="shared" si="2"/>
        <v>0</v>
      </c>
      <c r="I55" s="21">
        <f t="shared" si="3"/>
        <v>0</v>
      </c>
      <c r="J55" s="21"/>
      <c r="K55" s="29" t="s">
        <v>200</v>
      </c>
    </row>
    <row r="56" spans="1:11" ht="30" hidden="1" customHeight="1">
      <c r="A56" s="35" t="s">
        <v>167</v>
      </c>
      <c r="B56" s="8">
        <v>1500000</v>
      </c>
      <c r="C56" s="8"/>
      <c r="D56" s="8">
        <v>0</v>
      </c>
      <c r="E56" s="8">
        <v>290861</v>
      </c>
      <c r="F56" s="8">
        <v>1295822</v>
      </c>
      <c r="G56" s="8"/>
      <c r="H56" s="58">
        <f t="shared" si="2"/>
        <v>1586683</v>
      </c>
      <c r="I56" s="21">
        <f t="shared" si="3"/>
        <v>1.0577886666666667</v>
      </c>
      <c r="J56" s="21"/>
      <c r="K56" s="29" t="s">
        <v>200</v>
      </c>
    </row>
    <row r="57" spans="1:11" s="2" customFormat="1" ht="30" hidden="1" customHeight="1">
      <c r="A57" s="35" t="s">
        <v>168</v>
      </c>
      <c r="B57" s="8">
        <v>6000000</v>
      </c>
      <c r="C57" s="8"/>
      <c r="D57" s="8">
        <v>940000</v>
      </c>
      <c r="E57" s="8">
        <v>940000</v>
      </c>
      <c r="F57" s="8"/>
      <c r="G57" s="8"/>
      <c r="H57" s="58">
        <f t="shared" si="2"/>
        <v>1880000</v>
      </c>
      <c r="I57" s="21">
        <f t="shared" si="3"/>
        <v>0.31333333333333335</v>
      </c>
      <c r="J57" s="21"/>
      <c r="K57" s="29" t="s">
        <v>200</v>
      </c>
    </row>
    <row r="58" spans="1:11" s="2" customFormat="1" ht="54" hidden="1" customHeight="1">
      <c r="A58" s="29" t="s">
        <v>169</v>
      </c>
      <c r="B58" s="8">
        <v>278000</v>
      </c>
      <c r="C58" s="8"/>
      <c r="D58" s="8">
        <v>200</v>
      </c>
      <c r="E58" s="8">
        <v>7870</v>
      </c>
      <c r="F58" s="8">
        <v>52028</v>
      </c>
      <c r="G58" s="8"/>
      <c r="H58" s="58">
        <f t="shared" si="2"/>
        <v>60098</v>
      </c>
      <c r="I58" s="21">
        <f t="shared" si="3"/>
        <v>0.21617985611510793</v>
      </c>
      <c r="J58" s="21"/>
      <c r="K58" s="29" t="s">
        <v>199</v>
      </c>
    </row>
    <row r="59" spans="1:11" s="2" customFormat="1" ht="30" customHeight="1">
      <c r="A59" s="5" t="s">
        <v>13</v>
      </c>
      <c r="B59" s="7">
        <f>SUM(B44:B58)</f>
        <v>12044000</v>
      </c>
      <c r="C59" s="7"/>
      <c r="D59" s="7">
        <f>SUM(D44:D58)</f>
        <v>946600</v>
      </c>
      <c r="E59" s="7">
        <f>SUM(E44:E58)</f>
        <v>1335528</v>
      </c>
      <c r="F59" s="7">
        <f>SUM(F44:F58)</f>
        <v>2034151</v>
      </c>
      <c r="G59" s="7">
        <f>SUM(G44:G58)</f>
        <v>0</v>
      </c>
      <c r="H59" s="30">
        <f>SUM(H44:H58)</f>
        <v>4316279</v>
      </c>
      <c r="I59" s="21">
        <f t="shared" si="3"/>
        <v>0.35837587180338759</v>
      </c>
      <c r="J59" s="22"/>
      <c r="K59" s="45"/>
    </row>
    <row r="60" spans="1:11" ht="30" customHeight="1">
      <c r="A60" s="76" t="s">
        <v>15</v>
      </c>
      <c r="B60" s="77"/>
      <c r="C60" s="77"/>
      <c r="D60" s="77"/>
      <c r="E60" s="77"/>
      <c r="F60" s="77"/>
      <c r="G60" s="77"/>
      <c r="H60" s="77"/>
      <c r="I60" s="77"/>
      <c r="J60" s="77"/>
      <c r="K60" s="78"/>
    </row>
    <row r="61" spans="1:11" ht="30" hidden="1" customHeight="1">
      <c r="A61" s="29" t="s">
        <v>91</v>
      </c>
      <c r="B61" s="8">
        <v>274000</v>
      </c>
      <c r="C61" s="8"/>
      <c r="D61" s="8">
        <v>86470</v>
      </c>
      <c r="E61" s="8">
        <v>91560</v>
      </c>
      <c r="F61" s="8">
        <v>44923</v>
      </c>
      <c r="G61" s="8"/>
      <c r="H61" s="8">
        <f t="shared" ref="H61:H108" si="4">SUM(D61:G61)</f>
        <v>222953</v>
      </c>
      <c r="I61" s="32">
        <f t="shared" ref="I61:I109" si="5">H61/B61</f>
        <v>0.81369708029197085</v>
      </c>
      <c r="J61" s="32"/>
      <c r="K61" s="29"/>
    </row>
    <row r="62" spans="1:11" ht="30" hidden="1" customHeight="1">
      <c r="A62" s="29" t="s">
        <v>100</v>
      </c>
      <c r="B62" s="8">
        <v>100000</v>
      </c>
      <c r="C62" s="8"/>
      <c r="D62" s="8">
        <v>7216</v>
      </c>
      <c r="E62" s="8">
        <v>0</v>
      </c>
      <c r="F62" s="8">
        <v>0</v>
      </c>
      <c r="G62" s="8"/>
      <c r="H62" s="8">
        <f t="shared" si="4"/>
        <v>7216</v>
      </c>
      <c r="I62" s="32">
        <f t="shared" si="5"/>
        <v>7.2160000000000002E-2</v>
      </c>
      <c r="J62" s="32"/>
      <c r="K62" s="29" t="s">
        <v>199</v>
      </c>
    </row>
    <row r="63" spans="1:11" ht="30" hidden="1" customHeight="1">
      <c r="A63" s="29" t="s">
        <v>101</v>
      </c>
      <c r="B63" s="8">
        <v>686000</v>
      </c>
      <c r="C63" s="8"/>
      <c r="D63" s="8">
        <v>3918</v>
      </c>
      <c r="E63" s="8">
        <v>69775</v>
      </c>
      <c r="F63" s="8">
        <v>85895</v>
      </c>
      <c r="G63" s="8"/>
      <c r="H63" s="8">
        <f t="shared" si="4"/>
        <v>159588</v>
      </c>
      <c r="I63" s="32">
        <f t="shared" si="5"/>
        <v>0.23263556851311953</v>
      </c>
      <c r="J63" s="32"/>
      <c r="K63" s="29" t="s">
        <v>199</v>
      </c>
    </row>
    <row r="64" spans="1:11" ht="30" hidden="1" customHeight="1">
      <c r="A64" s="29" t="s">
        <v>92</v>
      </c>
      <c r="B64" s="8">
        <v>115000</v>
      </c>
      <c r="C64" s="8"/>
      <c r="D64" s="8">
        <v>0</v>
      </c>
      <c r="E64" s="8">
        <v>0</v>
      </c>
      <c r="F64" s="8">
        <v>0</v>
      </c>
      <c r="G64" s="8"/>
      <c r="H64" s="8">
        <f t="shared" si="4"/>
        <v>0</v>
      </c>
      <c r="I64" s="32">
        <f t="shared" si="5"/>
        <v>0</v>
      </c>
      <c r="J64" s="32"/>
      <c r="K64" s="29" t="s">
        <v>199</v>
      </c>
    </row>
    <row r="65" spans="1:11" ht="30" hidden="1" customHeight="1">
      <c r="A65" s="29" t="s">
        <v>93</v>
      </c>
      <c r="B65" s="8">
        <v>211000</v>
      </c>
      <c r="C65" s="8"/>
      <c r="D65" s="8">
        <v>0</v>
      </c>
      <c r="E65" s="8">
        <v>0</v>
      </c>
      <c r="F65" s="8">
        <v>0</v>
      </c>
      <c r="G65" s="8"/>
      <c r="H65" s="8">
        <f t="shared" si="4"/>
        <v>0</v>
      </c>
      <c r="I65" s="32">
        <f t="shared" si="5"/>
        <v>0</v>
      </c>
      <c r="J65" s="32"/>
      <c r="K65" s="29" t="s">
        <v>199</v>
      </c>
    </row>
    <row r="66" spans="1:11" ht="30" hidden="1" customHeight="1">
      <c r="A66" s="29" t="s">
        <v>94</v>
      </c>
      <c r="B66" s="8">
        <v>30000</v>
      </c>
      <c r="C66" s="8"/>
      <c r="D66" s="8">
        <v>0</v>
      </c>
      <c r="E66" s="8">
        <v>0</v>
      </c>
      <c r="F66" s="8">
        <v>1950</v>
      </c>
      <c r="G66" s="8"/>
      <c r="H66" s="8">
        <f t="shared" si="4"/>
        <v>1950</v>
      </c>
      <c r="I66" s="32">
        <f t="shared" si="5"/>
        <v>6.5000000000000002E-2</v>
      </c>
      <c r="J66" s="32"/>
      <c r="K66" s="29" t="s">
        <v>199</v>
      </c>
    </row>
    <row r="67" spans="1:11" ht="30" hidden="1" customHeight="1">
      <c r="A67" s="29" t="s">
        <v>95</v>
      </c>
      <c r="B67" s="8">
        <v>69000</v>
      </c>
      <c r="C67" s="8"/>
      <c r="D67" s="8">
        <v>0</v>
      </c>
      <c r="E67" s="8">
        <v>2050</v>
      </c>
      <c r="F67" s="8">
        <v>11300</v>
      </c>
      <c r="G67" s="8"/>
      <c r="H67" s="8">
        <f t="shared" si="4"/>
        <v>13350</v>
      </c>
      <c r="I67" s="32">
        <f t="shared" si="5"/>
        <v>0.19347826086956521</v>
      </c>
      <c r="J67" s="32"/>
      <c r="K67" s="29" t="s">
        <v>199</v>
      </c>
    </row>
    <row r="68" spans="1:11" ht="30" hidden="1" customHeight="1">
      <c r="A68" s="29" t="s">
        <v>99</v>
      </c>
      <c r="B68" s="8">
        <v>350000</v>
      </c>
      <c r="C68" s="8"/>
      <c r="D68" s="8">
        <v>0</v>
      </c>
      <c r="E68" s="8">
        <v>0</v>
      </c>
      <c r="F68" s="8">
        <v>0</v>
      </c>
      <c r="G68" s="8"/>
      <c r="H68" s="8">
        <f t="shared" si="4"/>
        <v>0</v>
      </c>
      <c r="I68" s="32">
        <f t="shared" si="5"/>
        <v>0</v>
      </c>
      <c r="J68" s="32"/>
      <c r="K68" s="29" t="s">
        <v>199</v>
      </c>
    </row>
    <row r="69" spans="1:11" ht="30" hidden="1" customHeight="1">
      <c r="A69" s="29" t="s">
        <v>98</v>
      </c>
      <c r="B69" s="8">
        <v>800000</v>
      </c>
      <c r="C69" s="8"/>
      <c r="D69" s="8">
        <v>0</v>
      </c>
      <c r="E69" s="8">
        <v>0</v>
      </c>
      <c r="F69" s="8">
        <v>0</v>
      </c>
      <c r="G69" s="8"/>
      <c r="H69" s="8">
        <f t="shared" si="4"/>
        <v>0</v>
      </c>
      <c r="I69" s="32">
        <f t="shared" si="5"/>
        <v>0</v>
      </c>
      <c r="J69" s="53"/>
      <c r="K69" s="29" t="s">
        <v>202</v>
      </c>
    </row>
    <row r="70" spans="1:11" ht="30" hidden="1" customHeight="1">
      <c r="A70" s="29" t="s">
        <v>96</v>
      </c>
      <c r="B70" s="8">
        <v>600000</v>
      </c>
      <c r="C70" s="8"/>
      <c r="D70" s="8">
        <v>0</v>
      </c>
      <c r="E70" s="8">
        <v>0</v>
      </c>
      <c r="F70" s="8">
        <v>0</v>
      </c>
      <c r="G70" s="8"/>
      <c r="H70" s="8">
        <f t="shared" si="4"/>
        <v>0</v>
      </c>
      <c r="I70" s="32">
        <f t="shared" si="5"/>
        <v>0</v>
      </c>
      <c r="J70" s="32"/>
      <c r="K70" s="29" t="s">
        <v>202</v>
      </c>
    </row>
    <row r="71" spans="1:11" ht="30" hidden="1" customHeight="1">
      <c r="A71" s="29" t="s">
        <v>97</v>
      </c>
      <c r="B71" s="8">
        <v>900000</v>
      </c>
      <c r="C71" s="8"/>
      <c r="D71" s="8">
        <v>0</v>
      </c>
      <c r="E71" s="8">
        <v>0</v>
      </c>
      <c r="F71" s="8">
        <v>387233</v>
      </c>
      <c r="G71" s="8"/>
      <c r="H71" s="8">
        <f t="shared" si="4"/>
        <v>387233</v>
      </c>
      <c r="I71" s="32">
        <f t="shared" si="5"/>
        <v>0.43025888888888891</v>
      </c>
      <c r="J71" s="32"/>
      <c r="K71" s="29" t="s">
        <v>202</v>
      </c>
    </row>
    <row r="72" spans="1:11" ht="30" hidden="1" customHeight="1">
      <c r="A72" s="29" t="s">
        <v>102</v>
      </c>
      <c r="B72" s="8">
        <v>450000</v>
      </c>
      <c r="C72" s="8"/>
      <c r="D72" s="8">
        <v>0</v>
      </c>
      <c r="E72" s="8">
        <v>0</v>
      </c>
      <c r="F72" s="8">
        <v>0</v>
      </c>
      <c r="G72" s="8"/>
      <c r="H72" s="8">
        <f t="shared" si="4"/>
        <v>0</v>
      </c>
      <c r="I72" s="32">
        <f t="shared" si="5"/>
        <v>0</v>
      </c>
      <c r="J72" s="32"/>
      <c r="K72" s="29" t="s">
        <v>199</v>
      </c>
    </row>
    <row r="73" spans="1:11" ht="30" hidden="1" customHeight="1">
      <c r="A73" s="29" t="s">
        <v>103</v>
      </c>
      <c r="B73" s="8">
        <v>1099000</v>
      </c>
      <c r="C73" s="8"/>
      <c r="D73" s="8">
        <v>8728</v>
      </c>
      <c r="E73" s="8">
        <v>43123</v>
      </c>
      <c r="F73" s="8">
        <v>84709</v>
      </c>
      <c r="G73" s="8"/>
      <c r="H73" s="8">
        <f t="shared" si="4"/>
        <v>136560</v>
      </c>
      <c r="I73" s="32">
        <f t="shared" si="5"/>
        <v>0.12425841674249317</v>
      </c>
      <c r="J73" s="38"/>
      <c r="K73" s="29" t="s">
        <v>199</v>
      </c>
    </row>
    <row r="74" spans="1:11" ht="30" hidden="1" customHeight="1">
      <c r="A74" s="29" t="s">
        <v>104</v>
      </c>
      <c r="B74" s="8">
        <v>267000</v>
      </c>
      <c r="C74" s="8"/>
      <c r="D74" s="8">
        <v>4000</v>
      </c>
      <c r="E74" s="8">
        <v>49600</v>
      </c>
      <c r="F74" s="8">
        <v>73200</v>
      </c>
      <c r="G74" s="8"/>
      <c r="H74" s="8">
        <f t="shared" si="4"/>
        <v>126800</v>
      </c>
      <c r="I74" s="32">
        <f t="shared" si="5"/>
        <v>0.47490636704119848</v>
      </c>
      <c r="J74" s="32"/>
      <c r="K74" s="29" t="s">
        <v>199</v>
      </c>
    </row>
    <row r="75" spans="1:11" ht="30" hidden="1" customHeight="1">
      <c r="A75" s="29" t="s">
        <v>105</v>
      </c>
      <c r="B75" s="8">
        <v>146000</v>
      </c>
      <c r="C75" s="8"/>
      <c r="D75" s="8">
        <v>0</v>
      </c>
      <c r="E75" s="8">
        <v>0</v>
      </c>
      <c r="F75" s="8">
        <v>0</v>
      </c>
      <c r="G75" s="8"/>
      <c r="H75" s="8">
        <f t="shared" si="4"/>
        <v>0</v>
      </c>
      <c r="I75" s="32">
        <f t="shared" si="5"/>
        <v>0</v>
      </c>
      <c r="J75" s="32"/>
      <c r="K75" s="29" t="s">
        <v>199</v>
      </c>
    </row>
    <row r="76" spans="1:11" ht="30" hidden="1" customHeight="1">
      <c r="A76" s="29" t="s">
        <v>106</v>
      </c>
      <c r="B76" s="8">
        <v>2000</v>
      </c>
      <c r="C76" s="8"/>
      <c r="D76" s="8">
        <v>0</v>
      </c>
      <c r="E76" s="8">
        <v>0</v>
      </c>
      <c r="F76" s="8">
        <v>0</v>
      </c>
      <c r="G76" s="8"/>
      <c r="H76" s="8">
        <f t="shared" si="4"/>
        <v>0</v>
      </c>
      <c r="I76" s="32">
        <f t="shared" si="5"/>
        <v>0</v>
      </c>
      <c r="J76" s="32"/>
      <c r="K76" s="29" t="s">
        <v>199</v>
      </c>
    </row>
    <row r="77" spans="1:11" ht="30" hidden="1" customHeight="1">
      <c r="A77" s="29" t="s">
        <v>46</v>
      </c>
      <c r="B77" s="8">
        <v>100000</v>
      </c>
      <c r="C77" s="8"/>
      <c r="D77" s="8">
        <v>63000</v>
      </c>
      <c r="E77" s="8">
        <v>0</v>
      </c>
      <c r="F77" s="8">
        <v>0</v>
      </c>
      <c r="G77" s="8"/>
      <c r="H77" s="8">
        <f t="shared" si="4"/>
        <v>63000</v>
      </c>
      <c r="I77" s="32">
        <f t="shared" si="5"/>
        <v>0.63</v>
      </c>
      <c r="J77" s="32"/>
      <c r="K77" s="29"/>
    </row>
    <row r="78" spans="1:11" ht="30" hidden="1" customHeight="1">
      <c r="A78" s="29" t="s">
        <v>47</v>
      </c>
      <c r="B78" s="8">
        <v>200000</v>
      </c>
      <c r="C78" s="8"/>
      <c r="D78" s="8">
        <v>5076</v>
      </c>
      <c r="E78" s="8">
        <v>0</v>
      </c>
      <c r="F78" s="8">
        <v>0</v>
      </c>
      <c r="G78" s="8"/>
      <c r="H78" s="8">
        <f t="shared" si="4"/>
        <v>5076</v>
      </c>
      <c r="I78" s="32">
        <f t="shared" si="5"/>
        <v>2.538E-2</v>
      </c>
      <c r="J78" s="32"/>
      <c r="K78" s="29" t="s">
        <v>199</v>
      </c>
    </row>
    <row r="79" spans="1:11" ht="30" hidden="1" customHeight="1">
      <c r="A79" s="29" t="s">
        <v>107</v>
      </c>
      <c r="B79" s="8">
        <v>35000</v>
      </c>
      <c r="C79" s="8"/>
      <c r="D79" s="8">
        <v>0</v>
      </c>
      <c r="E79" s="27">
        <v>0</v>
      </c>
      <c r="F79" s="8">
        <v>0</v>
      </c>
      <c r="G79" s="8"/>
      <c r="H79" s="8">
        <f t="shared" si="4"/>
        <v>0</v>
      </c>
      <c r="I79" s="32">
        <f t="shared" si="5"/>
        <v>0</v>
      </c>
      <c r="J79" s="32"/>
      <c r="K79" s="29" t="s">
        <v>199</v>
      </c>
    </row>
    <row r="80" spans="1:11" ht="30" hidden="1" customHeight="1">
      <c r="A80" s="29" t="s">
        <v>108</v>
      </c>
      <c r="B80" s="8">
        <v>173000</v>
      </c>
      <c r="C80" s="8"/>
      <c r="D80" s="8">
        <v>0</v>
      </c>
      <c r="E80" s="27">
        <v>0</v>
      </c>
      <c r="F80" s="8">
        <v>23900</v>
      </c>
      <c r="G80" s="8"/>
      <c r="H80" s="8">
        <f t="shared" si="4"/>
        <v>23900</v>
      </c>
      <c r="I80" s="32">
        <f t="shared" si="5"/>
        <v>0.13815028901734103</v>
      </c>
      <c r="J80" s="32"/>
      <c r="K80" s="29" t="s">
        <v>199</v>
      </c>
    </row>
    <row r="81" spans="1:11" ht="30" hidden="1" customHeight="1">
      <c r="A81" s="29" t="s">
        <v>109</v>
      </c>
      <c r="B81" s="8">
        <v>4000</v>
      </c>
      <c r="C81" s="8"/>
      <c r="D81" s="8">
        <v>0</v>
      </c>
      <c r="E81" s="27">
        <v>0</v>
      </c>
      <c r="F81" s="8">
        <v>2000</v>
      </c>
      <c r="G81" s="8"/>
      <c r="H81" s="8">
        <f t="shared" si="4"/>
        <v>2000</v>
      </c>
      <c r="I81" s="32">
        <f t="shared" si="5"/>
        <v>0.5</v>
      </c>
      <c r="J81" s="32"/>
      <c r="K81" s="29" t="s">
        <v>199</v>
      </c>
    </row>
    <row r="82" spans="1:11" ht="30" hidden="1" customHeight="1">
      <c r="A82" s="29" t="s">
        <v>48</v>
      </c>
      <c r="B82" s="8">
        <v>27000</v>
      </c>
      <c r="C82" s="8"/>
      <c r="D82" s="8">
        <v>2880</v>
      </c>
      <c r="E82" s="8">
        <v>0</v>
      </c>
      <c r="F82" s="8">
        <v>2880</v>
      </c>
      <c r="G82" s="8"/>
      <c r="H82" s="8">
        <f t="shared" si="4"/>
        <v>5760</v>
      </c>
      <c r="I82" s="32">
        <f t="shared" si="5"/>
        <v>0.21333333333333335</v>
      </c>
      <c r="J82" s="32"/>
      <c r="K82" s="29" t="s">
        <v>199</v>
      </c>
    </row>
    <row r="83" spans="1:11" ht="30" hidden="1" customHeight="1">
      <c r="A83" s="29" t="s">
        <v>49</v>
      </c>
      <c r="B83" s="8">
        <v>2000</v>
      </c>
      <c r="C83" s="8"/>
      <c r="D83" s="8">
        <v>450</v>
      </c>
      <c r="E83" s="27">
        <v>0</v>
      </c>
      <c r="F83" s="8">
        <v>0</v>
      </c>
      <c r="G83" s="8"/>
      <c r="H83" s="8">
        <f t="shared" si="4"/>
        <v>450</v>
      </c>
      <c r="I83" s="32">
        <f t="shared" si="5"/>
        <v>0.22500000000000001</v>
      </c>
      <c r="J83" s="32"/>
      <c r="K83" s="29" t="s">
        <v>199</v>
      </c>
    </row>
    <row r="84" spans="1:11" ht="30" hidden="1" customHeight="1">
      <c r="A84" s="29" t="s">
        <v>50</v>
      </c>
      <c r="B84" s="8">
        <v>11000</v>
      </c>
      <c r="C84" s="8"/>
      <c r="D84" s="8">
        <v>0</v>
      </c>
      <c r="E84" s="8">
        <v>0</v>
      </c>
      <c r="F84" s="8">
        <v>7266</v>
      </c>
      <c r="G84" s="8"/>
      <c r="H84" s="8">
        <f t="shared" si="4"/>
        <v>7266</v>
      </c>
      <c r="I84" s="32">
        <f t="shared" si="5"/>
        <v>0.66054545454545455</v>
      </c>
      <c r="J84" s="32"/>
      <c r="K84" s="29" t="s">
        <v>199</v>
      </c>
    </row>
    <row r="85" spans="1:11" ht="30" hidden="1" customHeight="1">
      <c r="A85" s="29" t="s">
        <v>73</v>
      </c>
      <c r="B85" s="8">
        <v>100000</v>
      </c>
      <c r="C85" s="8"/>
      <c r="D85" s="8">
        <v>0</v>
      </c>
      <c r="E85" s="27">
        <v>0</v>
      </c>
      <c r="F85" s="8">
        <v>0</v>
      </c>
      <c r="G85" s="8"/>
      <c r="H85" s="8">
        <f t="shared" si="4"/>
        <v>0</v>
      </c>
      <c r="I85" s="32">
        <f t="shared" si="5"/>
        <v>0</v>
      </c>
      <c r="J85" s="32"/>
      <c r="K85" s="29" t="s">
        <v>199</v>
      </c>
    </row>
    <row r="86" spans="1:11" ht="30" hidden="1" customHeight="1">
      <c r="A86" s="29" t="s">
        <v>74</v>
      </c>
      <c r="B86" s="8">
        <v>8268000</v>
      </c>
      <c r="C86" s="8"/>
      <c r="D86" s="8">
        <v>0</v>
      </c>
      <c r="E86" s="27">
        <v>1399247</v>
      </c>
      <c r="F86" s="8"/>
      <c r="G86" s="8"/>
      <c r="H86" s="8">
        <f t="shared" si="4"/>
        <v>1399247</v>
      </c>
      <c r="I86" s="32">
        <f t="shared" si="5"/>
        <v>0.16923645379777455</v>
      </c>
      <c r="J86" s="32"/>
      <c r="K86" s="29" t="s">
        <v>232</v>
      </c>
    </row>
    <row r="87" spans="1:11" ht="30" hidden="1" customHeight="1">
      <c r="A87" s="29" t="s">
        <v>110</v>
      </c>
      <c r="B87" s="8">
        <v>12000000</v>
      </c>
      <c r="C87" s="8"/>
      <c r="D87" s="8">
        <v>0</v>
      </c>
      <c r="E87" s="27">
        <v>0</v>
      </c>
      <c r="F87" s="8"/>
      <c r="G87" s="8"/>
      <c r="H87" s="8">
        <f t="shared" si="4"/>
        <v>0</v>
      </c>
      <c r="I87" s="32">
        <f t="shared" si="5"/>
        <v>0</v>
      </c>
      <c r="J87" s="28"/>
      <c r="K87" s="29" t="s">
        <v>205</v>
      </c>
    </row>
    <row r="88" spans="1:11" ht="30" hidden="1" customHeight="1">
      <c r="A88" s="29" t="s">
        <v>111</v>
      </c>
      <c r="B88" s="8">
        <v>700000</v>
      </c>
      <c r="C88" s="8"/>
      <c r="D88" s="8">
        <v>75000</v>
      </c>
      <c r="E88" s="27">
        <v>0</v>
      </c>
      <c r="F88" s="8"/>
      <c r="G88" s="8"/>
      <c r="H88" s="8">
        <f t="shared" si="4"/>
        <v>75000</v>
      </c>
      <c r="I88" s="32">
        <f t="shared" si="5"/>
        <v>0.10714285714285714</v>
      </c>
      <c r="J88" s="32"/>
      <c r="K88" s="29" t="s">
        <v>200</v>
      </c>
    </row>
    <row r="89" spans="1:11" ht="30" hidden="1" customHeight="1">
      <c r="A89" s="29" t="s">
        <v>75</v>
      </c>
      <c r="B89" s="8">
        <v>12113000</v>
      </c>
      <c r="C89" s="8"/>
      <c r="D89" s="8">
        <v>0</v>
      </c>
      <c r="E89" s="27">
        <v>1856649</v>
      </c>
      <c r="F89" s="8">
        <v>5126166</v>
      </c>
      <c r="G89" s="8"/>
      <c r="H89" s="8">
        <f t="shared" si="4"/>
        <v>6982815</v>
      </c>
      <c r="I89" s="32">
        <f t="shared" si="5"/>
        <v>0.57647279782052341</v>
      </c>
      <c r="J89" s="28"/>
      <c r="K89" s="29" t="s">
        <v>232</v>
      </c>
    </row>
    <row r="90" spans="1:11" ht="30" hidden="1" customHeight="1">
      <c r="A90" s="29" t="s">
        <v>112</v>
      </c>
      <c r="B90" s="8">
        <v>30000</v>
      </c>
      <c r="C90" s="8"/>
      <c r="D90" s="8">
        <v>0</v>
      </c>
      <c r="E90" s="27">
        <v>0</v>
      </c>
      <c r="F90" s="8"/>
      <c r="G90" s="8"/>
      <c r="H90" s="8">
        <f t="shared" si="4"/>
        <v>0</v>
      </c>
      <c r="I90" s="32">
        <f t="shared" si="5"/>
        <v>0</v>
      </c>
      <c r="J90" s="32"/>
      <c r="K90" s="29" t="s">
        <v>199</v>
      </c>
    </row>
    <row r="91" spans="1:11" ht="30" hidden="1" customHeight="1">
      <c r="A91" s="29" t="s">
        <v>113</v>
      </c>
      <c r="B91" s="8">
        <v>30000</v>
      </c>
      <c r="C91" s="8"/>
      <c r="D91" s="8">
        <v>0</v>
      </c>
      <c r="E91" s="27">
        <v>0</v>
      </c>
      <c r="F91" s="8"/>
      <c r="G91" s="8"/>
      <c r="H91" s="8">
        <f t="shared" si="4"/>
        <v>0</v>
      </c>
      <c r="I91" s="32">
        <f t="shared" si="5"/>
        <v>0</v>
      </c>
      <c r="J91" s="32"/>
      <c r="K91" s="29" t="s">
        <v>199</v>
      </c>
    </row>
    <row r="92" spans="1:11" ht="30" hidden="1" customHeight="1">
      <c r="A92" s="29" t="s">
        <v>114</v>
      </c>
      <c r="B92" s="8">
        <v>25000</v>
      </c>
      <c r="C92" s="8"/>
      <c r="D92" s="8">
        <v>0</v>
      </c>
      <c r="E92" s="27">
        <v>0</v>
      </c>
      <c r="F92" s="8"/>
      <c r="G92" s="8"/>
      <c r="H92" s="8">
        <f t="shared" si="4"/>
        <v>0</v>
      </c>
      <c r="I92" s="32">
        <f t="shared" si="5"/>
        <v>0</v>
      </c>
      <c r="J92" s="32"/>
      <c r="K92" s="29" t="s">
        <v>199</v>
      </c>
    </row>
    <row r="93" spans="1:11" ht="30" hidden="1" customHeight="1">
      <c r="A93" s="29" t="s">
        <v>115</v>
      </c>
      <c r="B93" s="8">
        <v>50000</v>
      </c>
      <c r="C93" s="8"/>
      <c r="D93" s="8">
        <v>0</v>
      </c>
      <c r="E93" s="27">
        <v>0</v>
      </c>
      <c r="F93" s="8"/>
      <c r="G93" s="8"/>
      <c r="H93" s="8">
        <f t="shared" si="4"/>
        <v>0</v>
      </c>
      <c r="I93" s="32">
        <f t="shared" si="5"/>
        <v>0</v>
      </c>
      <c r="J93" s="32"/>
      <c r="K93" s="29" t="s">
        <v>199</v>
      </c>
    </row>
    <row r="94" spans="1:11" ht="30" hidden="1" customHeight="1">
      <c r="A94" s="29" t="s">
        <v>116</v>
      </c>
      <c r="B94" s="8">
        <v>9000</v>
      </c>
      <c r="C94" s="8"/>
      <c r="D94" s="8">
        <v>0</v>
      </c>
      <c r="E94" s="27">
        <v>0</v>
      </c>
      <c r="F94" s="8"/>
      <c r="G94" s="8"/>
      <c r="H94" s="8">
        <f t="shared" si="4"/>
        <v>0</v>
      </c>
      <c r="I94" s="32">
        <f t="shared" si="5"/>
        <v>0</v>
      </c>
      <c r="J94" s="32"/>
      <c r="K94" s="29" t="s">
        <v>199</v>
      </c>
    </row>
    <row r="95" spans="1:11" ht="30" hidden="1" customHeight="1">
      <c r="A95" s="29" t="s">
        <v>117</v>
      </c>
      <c r="B95" s="8">
        <v>18000</v>
      </c>
      <c r="C95" s="8"/>
      <c r="D95" s="8">
        <v>0</v>
      </c>
      <c r="E95" s="27">
        <v>0</v>
      </c>
      <c r="F95" s="8"/>
      <c r="G95" s="8"/>
      <c r="H95" s="8">
        <f t="shared" si="4"/>
        <v>0</v>
      </c>
      <c r="I95" s="32">
        <f t="shared" si="5"/>
        <v>0</v>
      </c>
      <c r="J95" s="32"/>
      <c r="K95" s="29" t="s">
        <v>199</v>
      </c>
    </row>
    <row r="96" spans="1:11" ht="30" hidden="1" customHeight="1">
      <c r="A96" s="29" t="s">
        <v>118</v>
      </c>
      <c r="B96" s="8">
        <v>12000</v>
      </c>
      <c r="C96" s="8"/>
      <c r="D96" s="8">
        <v>0</v>
      </c>
      <c r="E96" s="27">
        <v>0</v>
      </c>
      <c r="F96" s="8"/>
      <c r="G96" s="8"/>
      <c r="H96" s="8">
        <f t="shared" si="4"/>
        <v>0</v>
      </c>
      <c r="I96" s="32">
        <f t="shared" si="5"/>
        <v>0</v>
      </c>
      <c r="J96" s="32"/>
      <c r="K96" s="29" t="s">
        <v>199</v>
      </c>
    </row>
    <row r="97" spans="1:11" ht="30" hidden="1" customHeight="1">
      <c r="A97" s="29" t="s">
        <v>119</v>
      </c>
      <c r="B97" s="8">
        <v>24000</v>
      </c>
      <c r="C97" s="8"/>
      <c r="D97" s="8">
        <v>0</v>
      </c>
      <c r="E97" s="27">
        <v>0</v>
      </c>
      <c r="F97" s="8"/>
      <c r="G97" s="8"/>
      <c r="H97" s="8">
        <f t="shared" si="4"/>
        <v>0</v>
      </c>
      <c r="I97" s="32">
        <f t="shared" si="5"/>
        <v>0</v>
      </c>
      <c r="J97" s="32"/>
      <c r="K97" s="29" t="s">
        <v>199</v>
      </c>
    </row>
    <row r="98" spans="1:11" ht="30" hidden="1" customHeight="1">
      <c r="A98" s="29" t="s">
        <v>120</v>
      </c>
      <c r="B98" s="8">
        <v>10000</v>
      </c>
      <c r="C98" s="8"/>
      <c r="D98" s="8">
        <v>0</v>
      </c>
      <c r="E98" s="27">
        <v>0</v>
      </c>
      <c r="F98" s="8"/>
      <c r="G98" s="8"/>
      <c r="H98" s="8">
        <f t="shared" si="4"/>
        <v>0</v>
      </c>
      <c r="I98" s="32">
        <f t="shared" si="5"/>
        <v>0</v>
      </c>
      <c r="J98" s="32"/>
      <c r="K98" s="29" t="s">
        <v>199</v>
      </c>
    </row>
    <row r="99" spans="1:11" ht="30" hidden="1" customHeight="1">
      <c r="A99" s="29" t="s">
        <v>121</v>
      </c>
      <c r="B99" s="8">
        <v>100000</v>
      </c>
      <c r="C99" s="8"/>
      <c r="D99" s="8">
        <v>0</v>
      </c>
      <c r="E99" s="8">
        <v>0</v>
      </c>
      <c r="F99" s="8"/>
      <c r="G99" s="8"/>
      <c r="H99" s="8">
        <f t="shared" si="4"/>
        <v>0</v>
      </c>
      <c r="I99" s="32">
        <f t="shared" si="5"/>
        <v>0</v>
      </c>
      <c r="J99" s="32"/>
      <c r="K99" s="29" t="s">
        <v>200</v>
      </c>
    </row>
    <row r="100" spans="1:11" ht="30" hidden="1" customHeight="1">
      <c r="A100" s="29" t="s">
        <v>122</v>
      </c>
      <c r="B100" s="8">
        <v>1000000</v>
      </c>
      <c r="C100" s="8"/>
      <c r="D100" s="8">
        <v>172090</v>
      </c>
      <c r="E100" s="27">
        <v>307655</v>
      </c>
      <c r="F100" s="8">
        <v>4568786</v>
      </c>
      <c r="G100" s="8"/>
      <c r="H100" s="8">
        <f t="shared" si="4"/>
        <v>5048531</v>
      </c>
      <c r="I100" s="32">
        <f t="shared" si="5"/>
        <v>5.0485309999999997</v>
      </c>
      <c r="J100" s="27"/>
      <c r="K100" s="29" t="s">
        <v>200</v>
      </c>
    </row>
    <row r="101" spans="1:11" ht="50.25" hidden="1" customHeight="1">
      <c r="A101" s="29" t="s">
        <v>123</v>
      </c>
      <c r="B101" s="8">
        <v>500000</v>
      </c>
      <c r="C101" s="8"/>
      <c r="D101" s="8">
        <v>115000</v>
      </c>
      <c r="E101" s="27">
        <v>412500</v>
      </c>
      <c r="F101" s="8"/>
      <c r="G101" s="8"/>
      <c r="H101" s="8">
        <f t="shared" si="4"/>
        <v>527500</v>
      </c>
      <c r="I101" s="32">
        <f t="shared" si="5"/>
        <v>1.0549999999999999</v>
      </c>
      <c r="J101" s="32"/>
      <c r="K101" s="29" t="s">
        <v>233</v>
      </c>
    </row>
    <row r="102" spans="1:11" ht="30" hidden="1" customHeight="1">
      <c r="A102" s="29" t="s">
        <v>124</v>
      </c>
      <c r="B102" s="8">
        <v>100000</v>
      </c>
      <c r="C102" s="8"/>
      <c r="D102" s="8">
        <v>0</v>
      </c>
      <c r="E102" s="8">
        <v>0</v>
      </c>
      <c r="F102" s="8"/>
      <c r="G102" s="8"/>
      <c r="H102" s="8">
        <f t="shared" si="4"/>
        <v>0</v>
      </c>
      <c r="I102" s="32">
        <f t="shared" si="5"/>
        <v>0</v>
      </c>
      <c r="J102" s="32"/>
      <c r="K102" s="29" t="s">
        <v>200</v>
      </c>
    </row>
    <row r="103" spans="1:11" ht="30" hidden="1" customHeight="1">
      <c r="A103" s="29" t="s">
        <v>125</v>
      </c>
      <c r="B103" s="8">
        <v>900000</v>
      </c>
      <c r="C103" s="8"/>
      <c r="D103" s="8">
        <v>100900</v>
      </c>
      <c r="E103" s="27">
        <v>157200</v>
      </c>
      <c r="F103" s="8"/>
      <c r="G103" s="8"/>
      <c r="H103" s="8">
        <f t="shared" si="4"/>
        <v>258100</v>
      </c>
      <c r="I103" s="32">
        <f t="shared" si="5"/>
        <v>0.2867777777777778</v>
      </c>
      <c r="J103" s="27"/>
      <c r="K103" s="29" t="s">
        <v>200</v>
      </c>
    </row>
    <row r="104" spans="1:11" ht="30" hidden="1" customHeight="1">
      <c r="A104" s="29" t="s">
        <v>126</v>
      </c>
      <c r="B104" s="8">
        <v>200000</v>
      </c>
      <c r="C104" s="8"/>
      <c r="D104" s="8">
        <v>11250</v>
      </c>
      <c r="E104" s="27">
        <v>17150</v>
      </c>
      <c r="F104" s="8"/>
      <c r="G104" s="8"/>
      <c r="H104" s="8">
        <f t="shared" si="4"/>
        <v>28400</v>
      </c>
      <c r="I104" s="32">
        <f t="shared" si="5"/>
        <v>0.14199999999999999</v>
      </c>
      <c r="J104" s="27"/>
      <c r="K104" s="29" t="s">
        <v>200</v>
      </c>
    </row>
    <row r="105" spans="1:11" ht="30" hidden="1" customHeight="1">
      <c r="A105" s="29" t="s">
        <v>127</v>
      </c>
      <c r="B105" s="8">
        <v>500000</v>
      </c>
      <c r="C105" s="8"/>
      <c r="D105" s="8">
        <v>18000</v>
      </c>
      <c r="E105" s="27">
        <v>132000</v>
      </c>
      <c r="F105" s="8"/>
      <c r="G105" s="8"/>
      <c r="H105" s="8">
        <f t="shared" si="4"/>
        <v>150000</v>
      </c>
      <c r="I105" s="32">
        <f t="shared" si="5"/>
        <v>0.3</v>
      </c>
      <c r="J105" s="32"/>
      <c r="K105" s="29" t="s">
        <v>200</v>
      </c>
    </row>
    <row r="106" spans="1:11" ht="30" hidden="1" customHeight="1">
      <c r="A106" s="29" t="s">
        <v>128</v>
      </c>
      <c r="B106" s="8">
        <v>1200000</v>
      </c>
      <c r="C106" s="8"/>
      <c r="D106" s="8">
        <v>171100</v>
      </c>
      <c r="E106" s="27">
        <v>257400</v>
      </c>
      <c r="F106" s="8"/>
      <c r="G106" s="8"/>
      <c r="H106" s="8">
        <f t="shared" si="4"/>
        <v>428500</v>
      </c>
      <c r="I106" s="32">
        <f t="shared" si="5"/>
        <v>0.35708333333333331</v>
      </c>
      <c r="J106" s="32"/>
      <c r="K106" s="29" t="s">
        <v>200</v>
      </c>
    </row>
    <row r="107" spans="1:11" s="2" customFormat="1" ht="91.5" hidden="1" customHeight="1">
      <c r="A107" s="29" t="s">
        <v>129</v>
      </c>
      <c r="B107" s="8">
        <v>5000000</v>
      </c>
      <c r="C107" s="8">
        <v>8500000</v>
      </c>
      <c r="D107" s="8">
        <v>4524000</v>
      </c>
      <c r="E107" s="8">
        <v>3042000</v>
      </c>
      <c r="F107" s="8"/>
      <c r="G107" s="8"/>
      <c r="H107" s="8">
        <f t="shared" si="4"/>
        <v>7566000</v>
      </c>
      <c r="I107" s="32">
        <f>H107/C107</f>
        <v>0.89011764705882357</v>
      </c>
      <c r="J107" s="28" t="s">
        <v>226</v>
      </c>
      <c r="K107" s="29"/>
    </row>
    <row r="108" spans="1:11" ht="61.5" hidden="1" customHeight="1">
      <c r="A108" s="29" t="s">
        <v>130</v>
      </c>
      <c r="B108" s="8">
        <v>492000</v>
      </c>
      <c r="C108" s="8"/>
      <c r="D108" s="8">
        <v>33300</v>
      </c>
      <c r="E108" s="27">
        <v>109440</v>
      </c>
      <c r="F108" s="8">
        <v>27370</v>
      </c>
      <c r="G108" s="8"/>
      <c r="H108" s="8">
        <f t="shared" si="4"/>
        <v>170110</v>
      </c>
      <c r="I108" s="32">
        <f t="shared" si="5"/>
        <v>0.34575203252032521</v>
      </c>
      <c r="J108" s="32"/>
      <c r="K108" s="29" t="s">
        <v>199</v>
      </c>
    </row>
    <row r="109" spans="1:11" ht="30" customHeight="1">
      <c r="A109" s="5" t="s">
        <v>13</v>
      </c>
      <c r="B109" s="7">
        <f>SUM(B61:B108)</f>
        <v>50032000</v>
      </c>
      <c r="C109" s="7"/>
      <c r="D109" s="7">
        <f>SUM(D61:D108)</f>
        <v>5402378</v>
      </c>
      <c r="E109" s="7">
        <f>SUM(E61:E108)</f>
        <v>7947349</v>
      </c>
      <c r="F109" s="7">
        <f>SUM(F61:F108)</f>
        <v>10447578</v>
      </c>
      <c r="G109" s="7">
        <f>SUM(G61:G108)</f>
        <v>0</v>
      </c>
      <c r="H109" s="7">
        <f>SUM(H61:H108)</f>
        <v>23797305</v>
      </c>
      <c r="I109" s="32">
        <f t="shared" si="5"/>
        <v>0.47564168931883594</v>
      </c>
      <c r="J109" s="33"/>
      <c r="K109" s="45"/>
    </row>
    <row r="110" spans="1:11" s="2" customFormat="1" ht="30" customHeight="1">
      <c r="A110" s="70" t="s">
        <v>193</v>
      </c>
      <c r="B110" s="71"/>
      <c r="C110" s="71"/>
      <c r="D110" s="71"/>
      <c r="E110" s="71"/>
      <c r="F110" s="71"/>
      <c r="G110" s="71"/>
      <c r="H110" s="71"/>
      <c r="I110" s="71"/>
      <c r="J110" s="71"/>
      <c r="K110" s="71"/>
    </row>
    <row r="111" spans="1:11" ht="30" customHeight="1">
      <c r="A111" s="29" t="s">
        <v>194</v>
      </c>
      <c r="B111" s="8">
        <v>6708200</v>
      </c>
      <c r="C111" s="8"/>
      <c r="D111" s="8">
        <v>0</v>
      </c>
      <c r="E111" s="8">
        <v>0</v>
      </c>
      <c r="F111" s="8">
        <v>0</v>
      </c>
      <c r="G111" s="8"/>
      <c r="H111" s="58">
        <f>SUM(D111:G111)</f>
        <v>0</v>
      </c>
      <c r="I111" s="21">
        <f>H111/B111</f>
        <v>0</v>
      </c>
      <c r="J111" s="21"/>
      <c r="K111" s="34" t="s">
        <v>206</v>
      </c>
    </row>
    <row r="112" spans="1:11" ht="30" customHeight="1">
      <c r="A112" s="5" t="s">
        <v>13</v>
      </c>
      <c r="B112" s="7">
        <f t="shared" ref="B112:G112" si="6">B111</f>
        <v>6708200</v>
      </c>
      <c r="C112" s="7"/>
      <c r="D112" s="7">
        <f t="shared" si="6"/>
        <v>0</v>
      </c>
      <c r="E112" s="7">
        <f t="shared" si="6"/>
        <v>0</v>
      </c>
      <c r="F112" s="7">
        <f t="shared" si="6"/>
        <v>0</v>
      </c>
      <c r="G112" s="7">
        <f t="shared" si="6"/>
        <v>0</v>
      </c>
      <c r="H112" s="7">
        <f>H111</f>
        <v>0</v>
      </c>
      <c r="I112" s="22">
        <f>H112/B112</f>
        <v>0</v>
      </c>
      <c r="J112" s="22"/>
      <c r="K112" s="45"/>
    </row>
    <row r="113" spans="1:11" ht="30" customHeight="1">
      <c r="A113" s="70" t="s">
        <v>16</v>
      </c>
      <c r="B113" s="71"/>
      <c r="C113" s="71"/>
      <c r="D113" s="71"/>
      <c r="E113" s="71"/>
      <c r="F113" s="71"/>
      <c r="G113" s="71"/>
      <c r="H113" s="71"/>
      <c r="I113" s="71"/>
      <c r="J113" s="71"/>
      <c r="K113" s="71"/>
    </row>
    <row r="114" spans="1:11" ht="30" hidden="1" customHeight="1">
      <c r="A114" s="31" t="s">
        <v>132</v>
      </c>
      <c r="B114" s="8">
        <v>3000</v>
      </c>
      <c r="C114" s="8"/>
      <c r="D114" s="8">
        <v>0</v>
      </c>
      <c r="E114" s="8">
        <v>0</v>
      </c>
      <c r="F114" s="8">
        <v>3000</v>
      </c>
      <c r="G114" s="8"/>
      <c r="H114" s="58">
        <f t="shared" ref="H114:H138" si="7">SUM(D114:G114)</f>
        <v>3000</v>
      </c>
      <c r="I114" s="21">
        <f t="shared" ref="I114:I138" si="8">H114/B114</f>
        <v>1</v>
      </c>
      <c r="J114" s="21"/>
      <c r="K114" s="29" t="s">
        <v>199</v>
      </c>
    </row>
    <row r="115" spans="1:11" ht="30" hidden="1" customHeight="1">
      <c r="A115" s="31" t="s">
        <v>131</v>
      </c>
      <c r="B115" s="8">
        <v>300000</v>
      </c>
      <c r="C115" s="8"/>
      <c r="D115" s="8">
        <v>3351</v>
      </c>
      <c r="E115" s="8">
        <v>146742</v>
      </c>
      <c r="F115" s="8">
        <v>62610</v>
      </c>
      <c r="G115" s="8"/>
      <c r="H115" s="58">
        <f t="shared" si="7"/>
        <v>212703</v>
      </c>
      <c r="I115" s="21">
        <f t="shared" si="8"/>
        <v>0.70901000000000003</v>
      </c>
      <c r="J115" s="21"/>
      <c r="K115" s="29"/>
    </row>
    <row r="116" spans="1:11" ht="30" hidden="1" customHeight="1">
      <c r="A116" s="29" t="s">
        <v>133</v>
      </c>
      <c r="B116" s="8">
        <v>120000</v>
      </c>
      <c r="C116" s="8"/>
      <c r="D116" s="8">
        <v>17469</v>
      </c>
      <c r="E116" s="8">
        <v>19306</v>
      </c>
      <c r="F116" s="8">
        <v>20862</v>
      </c>
      <c r="G116" s="8"/>
      <c r="H116" s="58">
        <f t="shared" si="7"/>
        <v>57637</v>
      </c>
      <c r="I116" s="21">
        <f t="shared" si="8"/>
        <v>0.48030833333333334</v>
      </c>
      <c r="J116" s="21"/>
      <c r="K116" s="29" t="s">
        <v>199</v>
      </c>
    </row>
    <row r="117" spans="1:11" ht="30" hidden="1" customHeight="1">
      <c r="A117" s="29" t="s">
        <v>134</v>
      </c>
      <c r="B117" s="8">
        <v>30000</v>
      </c>
      <c r="C117" s="8"/>
      <c r="D117" s="8">
        <v>0</v>
      </c>
      <c r="E117" s="8">
        <v>0</v>
      </c>
      <c r="F117" s="8">
        <v>0</v>
      </c>
      <c r="G117" s="8"/>
      <c r="H117" s="58">
        <f t="shared" si="7"/>
        <v>0</v>
      </c>
      <c r="I117" s="21">
        <f t="shared" si="8"/>
        <v>0</v>
      </c>
      <c r="J117" s="21"/>
      <c r="K117" s="29" t="s">
        <v>199</v>
      </c>
    </row>
    <row r="118" spans="1:11" ht="30" hidden="1" customHeight="1">
      <c r="A118" s="31" t="s">
        <v>135</v>
      </c>
      <c r="B118" s="8">
        <v>600000</v>
      </c>
      <c r="C118" s="8"/>
      <c r="D118" s="8">
        <v>0</v>
      </c>
      <c r="E118" s="8">
        <v>0</v>
      </c>
      <c r="F118" s="8">
        <v>0</v>
      </c>
      <c r="G118" s="8"/>
      <c r="H118" s="58">
        <f t="shared" si="7"/>
        <v>0</v>
      </c>
      <c r="I118" s="21">
        <f t="shared" si="8"/>
        <v>0</v>
      </c>
      <c r="J118" s="21"/>
      <c r="K118" s="29" t="s">
        <v>199</v>
      </c>
    </row>
    <row r="119" spans="1:11" ht="30" hidden="1" customHeight="1">
      <c r="A119" s="31" t="s">
        <v>136</v>
      </c>
      <c r="B119" s="8">
        <v>70000</v>
      </c>
      <c r="C119" s="8"/>
      <c r="D119" s="8">
        <v>0</v>
      </c>
      <c r="E119" s="8">
        <v>14150</v>
      </c>
      <c r="F119" s="8">
        <v>6400</v>
      </c>
      <c r="G119" s="8"/>
      <c r="H119" s="58">
        <f t="shared" si="7"/>
        <v>20550</v>
      </c>
      <c r="I119" s="21">
        <f t="shared" si="8"/>
        <v>0.29357142857142859</v>
      </c>
      <c r="J119" s="21"/>
      <c r="K119" s="29" t="s">
        <v>199</v>
      </c>
    </row>
    <row r="120" spans="1:11" ht="35.25" hidden="1" customHeight="1">
      <c r="A120" s="31" t="s">
        <v>137</v>
      </c>
      <c r="B120" s="8">
        <v>4592000</v>
      </c>
      <c r="C120" s="8"/>
      <c r="D120" s="8">
        <v>617129</v>
      </c>
      <c r="E120" s="8">
        <v>884829</v>
      </c>
      <c r="F120" s="8">
        <v>890289</v>
      </c>
      <c r="G120" s="8"/>
      <c r="H120" s="58">
        <f t="shared" si="7"/>
        <v>2392247</v>
      </c>
      <c r="I120" s="21">
        <f t="shared" si="8"/>
        <v>0.520959712543554</v>
      </c>
      <c r="J120" s="21"/>
      <c r="K120" s="29" t="s">
        <v>199</v>
      </c>
    </row>
    <row r="121" spans="1:11" ht="30" hidden="1" customHeight="1">
      <c r="A121" s="31" t="s">
        <v>138</v>
      </c>
      <c r="B121" s="8">
        <v>300000</v>
      </c>
      <c r="C121" s="8"/>
      <c r="D121" s="8">
        <v>4000</v>
      </c>
      <c r="E121" s="8">
        <v>81600</v>
      </c>
      <c r="F121" s="8">
        <v>75400</v>
      </c>
      <c r="G121" s="8"/>
      <c r="H121" s="58">
        <f t="shared" si="7"/>
        <v>161000</v>
      </c>
      <c r="I121" s="21">
        <f t="shared" si="8"/>
        <v>0.53666666666666663</v>
      </c>
      <c r="J121" s="21"/>
      <c r="K121" s="29" t="s">
        <v>199</v>
      </c>
    </row>
    <row r="122" spans="1:11" ht="30" hidden="1" customHeight="1">
      <c r="A122" s="31" t="s">
        <v>139</v>
      </c>
      <c r="B122" s="8">
        <v>50000</v>
      </c>
      <c r="C122" s="8"/>
      <c r="D122" s="8">
        <v>15980</v>
      </c>
      <c r="E122" s="8">
        <v>8440</v>
      </c>
      <c r="F122" s="8">
        <v>14268</v>
      </c>
      <c r="G122" s="8"/>
      <c r="H122" s="58">
        <f t="shared" si="7"/>
        <v>38688</v>
      </c>
      <c r="I122" s="21">
        <f t="shared" si="8"/>
        <v>0.77376</v>
      </c>
      <c r="J122" s="21"/>
      <c r="K122" s="29" t="s">
        <v>199</v>
      </c>
    </row>
    <row r="123" spans="1:11" ht="30" hidden="1" customHeight="1">
      <c r="A123" s="31" t="s">
        <v>140</v>
      </c>
      <c r="B123" s="8">
        <v>30000</v>
      </c>
      <c r="C123" s="8"/>
      <c r="D123" s="8">
        <v>0</v>
      </c>
      <c r="E123" s="8">
        <v>18600</v>
      </c>
      <c r="F123" s="8">
        <v>11400</v>
      </c>
      <c r="G123" s="8"/>
      <c r="H123" s="58">
        <f t="shared" si="7"/>
        <v>30000</v>
      </c>
      <c r="I123" s="21">
        <f t="shared" si="8"/>
        <v>1</v>
      </c>
      <c r="J123" s="21"/>
      <c r="K123" s="29" t="s">
        <v>199</v>
      </c>
    </row>
    <row r="124" spans="1:11" ht="30" hidden="1" customHeight="1">
      <c r="A124" s="31" t="s">
        <v>141</v>
      </c>
      <c r="B124" s="8">
        <v>3500000</v>
      </c>
      <c r="C124" s="8"/>
      <c r="D124" s="8">
        <v>0</v>
      </c>
      <c r="E124" s="8">
        <v>0</v>
      </c>
      <c r="F124" s="8">
        <v>0</v>
      </c>
      <c r="G124" s="8"/>
      <c r="H124" s="58">
        <f t="shared" si="7"/>
        <v>0</v>
      </c>
      <c r="I124" s="21">
        <f t="shared" si="8"/>
        <v>0</v>
      </c>
      <c r="J124" s="21"/>
      <c r="K124" s="29" t="s">
        <v>207</v>
      </c>
    </row>
    <row r="125" spans="1:11" ht="30" hidden="1" customHeight="1">
      <c r="A125" s="31" t="s">
        <v>142</v>
      </c>
      <c r="B125" s="8">
        <v>60000</v>
      </c>
      <c r="C125" s="8"/>
      <c r="D125" s="8">
        <v>0</v>
      </c>
      <c r="E125" s="8">
        <v>0</v>
      </c>
      <c r="F125" s="8">
        <v>27000</v>
      </c>
      <c r="G125" s="8"/>
      <c r="H125" s="58">
        <f t="shared" si="7"/>
        <v>27000</v>
      </c>
      <c r="I125" s="21">
        <f t="shared" si="8"/>
        <v>0.45</v>
      </c>
      <c r="J125" s="21"/>
      <c r="K125" s="29" t="s">
        <v>199</v>
      </c>
    </row>
    <row r="126" spans="1:11" ht="30" hidden="1" customHeight="1">
      <c r="A126" s="31" t="s">
        <v>143</v>
      </c>
      <c r="B126" s="8">
        <v>775000</v>
      </c>
      <c r="C126" s="8"/>
      <c r="D126" s="8">
        <v>0</v>
      </c>
      <c r="E126" s="8">
        <v>0</v>
      </c>
      <c r="F126" s="8">
        <v>0</v>
      </c>
      <c r="G126" s="8"/>
      <c r="H126" s="58">
        <f t="shared" si="7"/>
        <v>0</v>
      </c>
      <c r="I126" s="21">
        <f t="shared" si="8"/>
        <v>0</v>
      </c>
      <c r="J126" s="21"/>
      <c r="K126" s="29" t="s">
        <v>199</v>
      </c>
    </row>
    <row r="127" spans="1:11" ht="30" hidden="1" customHeight="1">
      <c r="A127" s="31" t="s">
        <v>144</v>
      </c>
      <c r="B127" s="8">
        <v>250000</v>
      </c>
      <c r="C127" s="8"/>
      <c r="D127" s="8">
        <v>0</v>
      </c>
      <c r="E127" s="8">
        <v>109091</v>
      </c>
      <c r="F127" s="8">
        <v>0</v>
      </c>
      <c r="G127" s="8"/>
      <c r="H127" s="58">
        <f t="shared" si="7"/>
        <v>109091</v>
      </c>
      <c r="I127" s="21">
        <f t="shared" si="8"/>
        <v>0.43636399999999997</v>
      </c>
      <c r="J127" s="21"/>
      <c r="K127" s="29" t="s">
        <v>200</v>
      </c>
    </row>
    <row r="128" spans="1:11" ht="30" hidden="1" customHeight="1">
      <c r="A128" s="31" t="s">
        <v>145</v>
      </c>
      <c r="B128" s="8">
        <v>300000</v>
      </c>
      <c r="C128" s="8"/>
      <c r="D128" s="8">
        <v>31064</v>
      </c>
      <c r="E128" s="8">
        <v>40718</v>
      </c>
      <c r="F128" s="8"/>
      <c r="G128" s="8"/>
      <c r="H128" s="58">
        <f t="shared" si="7"/>
        <v>71782</v>
      </c>
      <c r="I128" s="21">
        <f t="shared" si="8"/>
        <v>0.23927333333333334</v>
      </c>
      <c r="J128" s="21"/>
      <c r="K128" s="29" t="s">
        <v>200</v>
      </c>
    </row>
    <row r="129" spans="1:11" ht="51" hidden="1" customHeight="1">
      <c r="A129" s="31" t="s">
        <v>146</v>
      </c>
      <c r="B129" s="8">
        <v>20000</v>
      </c>
      <c r="C129" s="8"/>
      <c r="D129" s="8">
        <v>0</v>
      </c>
      <c r="E129" s="8">
        <v>0</v>
      </c>
      <c r="F129" s="8"/>
      <c r="G129" s="8"/>
      <c r="H129" s="58">
        <f t="shared" si="7"/>
        <v>0</v>
      </c>
      <c r="I129" s="21">
        <f t="shared" si="8"/>
        <v>0</v>
      </c>
      <c r="J129" s="21"/>
      <c r="K129" s="29" t="s">
        <v>200</v>
      </c>
    </row>
    <row r="130" spans="1:11" ht="30" hidden="1" customHeight="1">
      <c r="A130" s="31" t="s">
        <v>147</v>
      </c>
      <c r="B130" s="8">
        <v>2304000</v>
      </c>
      <c r="C130" s="8"/>
      <c r="D130" s="8">
        <v>782275</v>
      </c>
      <c r="E130" s="8">
        <v>587919</v>
      </c>
      <c r="F130" s="8">
        <v>1535965</v>
      </c>
      <c r="G130" s="8"/>
      <c r="H130" s="58">
        <f t="shared" si="7"/>
        <v>2906159</v>
      </c>
      <c r="I130" s="21">
        <f t="shared" si="8"/>
        <v>1.2613537326388888</v>
      </c>
      <c r="J130" s="21"/>
      <c r="K130" s="29"/>
    </row>
    <row r="131" spans="1:11" ht="30" hidden="1" customHeight="1">
      <c r="A131" s="31" t="s">
        <v>148</v>
      </c>
      <c r="B131" s="8">
        <v>249000</v>
      </c>
      <c r="C131" s="8"/>
      <c r="D131" s="8">
        <v>26500</v>
      </c>
      <c r="E131" s="8">
        <v>98800</v>
      </c>
      <c r="F131" s="8"/>
      <c r="G131" s="8"/>
      <c r="H131" s="58">
        <f t="shared" si="7"/>
        <v>125300</v>
      </c>
      <c r="I131" s="21">
        <f t="shared" si="8"/>
        <v>0.50321285140562244</v>
      </c>
      <c r="J131" s="21"/>
      <c r="K131" s="29"/>
    </row>
    <row r="132" spans="1:11" ht="30" hidden="1" customHeight="1">
      <c r="A132" s="31" t="s">
        <v>149</v>
      </c>
      <c r="B132" s="8">
        <v>2856000</v>
      </c>
      <c r="C132" s="8"/>
      <c r="D132" s="8">
        <v>564770</v>
      </c>
      <c r="E132" s="8">
        <v>840942</v>
      </c>
      <c r="F132" s="8"/>
      <c r="G132" s="8"/>
      <c r="H132" s="58">
        <f t="shared" si="7"/>
        <v>1405712</v>
      </c>
      <c r="I132" s="21">
        <f t="shared" si="8"/>
        <v>0.49219607843137253</v>
      </c>
      <c r="J132" s="21"/>
      <c r="K132" s="29" t="s">
        <v>200</v>
      </c>
    </row>
    <row r="133" spans="1:11" ht="30" hidden="1" customHeight="1">
      <c r="A133" s="31" t="s">
        <v>150</v>
      </c>
      <c r="B133" s="8">
        <v>255000</v>
      </c>
      <c r="C133" s="8"/>
      <c r="D133" s="8">
        <v>46800</v>
      </c>
      <c r="E133" s="8">
        <v>62400</v>
      </c>
      <c r="F133" s="8"/>
      <c r="G133" s="8"/>
      <c r="H133" s="58">
        <f t="shared" si="7"/>
        <v>109200</v>
      </c>
      <c r="I133" s="21">
        <f t="shared" si="8"/>
        <v>0.42823529411764705</v>
      </c>
      <c r="J133" s="21"/>
      <c r="K133" s="29" t="s">
        <v>200</v>
      </c>
    </row>
    <row r="134" spans="1:11" s="2" customFormat="1" ht="30" hidden="1" customHeight="1">
      <c r="A134" s="31" t="s">
        <v>151</v>
      </c>
      <c r="B134" s="8">
        <v>80000</v>
      </c>
      <c r="C134" s="8"/>
      <c r="D134" s="8">
        <v>540</v>
      </c>
      <c r="E134" s="8">
        <v>720</v>
      </c>
      <c r="F134" s="8"/>
      <c r="G134" s="8"/>
      <c r="H134" s="58">
        <f t="shared" si="7"/>
        <v>1260</v>
      </c>
      <c r="I134" s="21">
        <f t="shared" si="8"/>
        <v>1.575E-2</v>
      </c>
      <c r="J134" s="21"/>
      <c r="K134" s="29" t="s">
        <v>200</v>
      </c>
    </row>
    <row r="135" spans="1:11" s="2" customFormat="1" ht="30" hidden="1" customHeight="1">
      <c r="A135" s="31" t="s">
        <v>152</v>
      </c>
      <c r="B135" s="8">
        <v>79000</v>
      </c>
      <c r="C135" s="8"/>
      <c r="D135" s="8">
        <v>0</v>
      </c>
      <c r="E135" s="8">
        <v>0</v>
      </c>
      <c r="F135" s="8"/>
      <c r="G135" s="8"/>
      <c r="H135" s="58">
        <f t="shared" si="7"/>
        <v>0</v>
      </c>
      <c r="I135" s="21">
        <f t="shared" si="8"/>
        <v>0</v>
      </c>
      <c r="J135" s="21"/>
      <c r="K135" s="29" t="s">
        <v>200</v>
      </c>
    </row>
    <row r="136" spans="1:11" s="2" customFormat="1" ht="30" hidden="1" customHeight="1">
      <c r="A136" s="31" t="s">
        <v>153</v>
      </c>
      <c r="B136" s="8">
        <v>30000</v>
      </c>
      <c r="C136" s="8"/>
      <c r="D136" s="8">
        <v>0</v>
      </c>
      <c r="E136" s="8">
        <v>0</v>
      </c>
      <c r="F136" s="8"/>
      <c r="G136" s="8"/>
      <c r="H136" s="58">
        <f t="shared" si="7"/>
        <v>0</v>
      </c>
      <c r="I136" s="21">
        <f t="shared" si="8"/>
        <v>0</v>
      </c>
      <c r="J136" s="21"/>
      <c r="K136" s="29" t="s">
        <v>200</v>
      </c>
    </row>
    <row r="137" spans="1:11" s="2" customFormat="1" ht="30" hidden="1" customHeight="1">
      <c r="A137" s="31" t="s">
        <v>154</v>
      </c>
      <c r="B137" s="8">
        <v>20000</v>
      </c>
      <c r="C137" s="8"/>
      <c r="D137" s="8">
        <v>0</v>
      </c>
      <c r="E137" s="8">
        <v>0</v>
      </c>
      <c r="F137" s="8"/>
      <c r="G137" s="8"/>
      <c r="H137" s="58">
        <f t="shared" si="7"/>
        <v>0</v>
      </c>
      <c r="I137" s="21">
        <f t="shared" si="8"/>
        <v>0</v>
      </c>
      <c r="J137" s="21"/>
      <c r="K137" s="29" t="s">
        <v>200</v>
      </c>
    </row>
    <row r="138" spans="1:11" s="2" customFormat="1" ht="30" hidden="1" customHeight="1">
      <c r="A138" s="31" t="s">
        <v>155</v>
      </c>
      <c r="B138" s="8">
        <v>80000</v>
      </c>
      <c r="C138" s="8"/>
      <c r="D138" s="8">
        <v>495</v>
      </c>
      <c r="E138" s="27">
        <v>67894</v>
      </c>
      <c r="F138" s="8">
        <v>987</v>
      </c>
      <c r="G138" s="8"/>
      <c r="H138" s="58">
        <f t="shared" si="7"/>
        <v>69376</v>
      </c>
      <c r="I138" s="21">
        <f t="shared" si="8"/>
        <v>0.86719999999999997</v>
      </c>
      <c r="J138" s="21"/>
      <c r="K138" s="29"/>
    </row>
    <row r="139" spans="1:11" s="2" customFormat="1" ht="30" customHeight="1">
      <c r="A139" s="5" t="s">
        <v>13</v>
      </c>
      <c r="B139" s="7">
        <f>SUM(B114:B138)</f>
        <v>16953000</v>
      </c>
      <c r="C139" s="7"/>
      <c r="D139" s="26">
        <f>SUM(D114:D138)</f>
        <v>2110373</v>
      </c>
      <c r="E139" s="26">
        <f>SUM(E114:E138)</f>
        <v>2982151</v>
      </c>
      <c r="F139" s="26">
        <f>SUM(F114:F138)</f>
        <v>2648181</v>
      </c>
      <c r="G139" s="26">
        <f>SUM(G114:G138)</f>
        <v>0</v>
      </c>
      <c r="H139" s="30">
        <f>SUM(H114:H138)</f>
        <v>7740705</v>
      </c>
      <c r="I139" s="22">
        <f>H139/B139</f>
        <v>0.45659794726597064</v>
      </c>
      <c r="J139" s="22"/>
      <c r="K139" s="46"/>
    </row>
    <row r="140" spans="1:11" s="2" customFormat="1" ht="30" customHeight="1">
      <c r="A140" s="70" t="s">
        <v>70</v>
      </c>
      <c r="B140" s="71"/>
      <c r="C140" s="71"/>
      <c r="D140" s="71"/>
      <c r="E140" s="71"/>
      <c r="F140" s="71"/>
      <c r="G140" s="71"/>
      <c r="H140" s="71"/>
      <c r="I140" s="71"/>
      <c r="J140" s="71"/>
      <c r="K140" s="71"/>
    </row>
    <row r="141" spans="1:11" ht="42.75" customHeight="1">
      <c r="A141" s="29" t="s">
        <v>71</v>
      </c>
      <c r="B141" s="8">
        <v>16750000</v>
      </c>
      <c r="C141" s="8"/>
      <c r="D141" s="7">
        <f>D140</f>
        <v>0</v>
      </c>
      <c r="E141" s="7">
        <v>0</v>
      </c>
      <c r="F141" s="7">
        <v>0</v>
      </c>
      <c r="G141" s="7"/>
      <c r="H141" s="8">
        <f>SUM(D141:G141)</f>
        <v>0</v>
      </c>
      <c r="I141" s="21">
        <f>H141/B141</f>
        <v>0</v>
      </c>
      <c r="J141" s="21"/>
      <c r="K141" s="29" t="s">
        <v>208</v>
      </c>
    </row>
    <row r="142" spans="1:11" ht="30" customHeight="1">
      <c r="A142" s="5" t="s">
        <v>13</v>
      </c>
      <c r="B142" s="7">
        <f>B141</f>
        <v>16750000</v>
      </c>
      <c r="C142" s="7"/>
      <c r="D142" s="7">
        <f>D141</f>
        <v>0</v>
      </c>
      <c r="E142" s="7">
        <f>E141</f>
        <v>0</v>
      </c>
      <c r="F142" s="7">
        <f>F141</f>
        <v>0</v>
      </c>
      <c r="G142" s="7">
        <f>G141</f>
        <v>0</v>
      </c>
      <c r="H142" s="7">
        <f>H141</f>
        <v>0</v>
      </c>
      <c r="I142" s="22">
        <f>H142/B142</f>
        <v>0</v>
      </c>
      <c r="J142" s="22"/>
      <c r="K142" s="45"/>
    </row>
    <row r="143" spans="1:11" ht="30" customHeight="1">
      <c r="A143" s="76" t="s">
        <v>17</v>
      </c>
      <c r="B143" s="77"/>
      <c r="C143" s="77"/>
      <c r="D143" s="77"/>
      <c r="E143" s="77"/>
      <c r="F143" s="77"/>
      <c r="G143" s="77"/>
      <c r="H143" s="77"/>
      <c r="I143" s="77"/>
      <c r="J143" s="77"/>
      <c r="K143" s="78"/>
    </row>
    <row r="144" spans="1:11" ht="30" hidden="1" customHeight="1">
      <c r="A144" s="29" t="s">
        <v>31</v>
      </c>
      <c r="B144" s="25">
        <v>2880000</v>
      </c>
      <c r="C144" s="25"/>
      <c r="D144" s="25">
        <v>797035</v>
      </c>
      <c r="E144" s="25">
        <v>855800</v>
      </c>
      <c r="F144" s="25">
        <v>184697</v>
      </c>
      <c r="G144" s="25"/>
      <c r="H144" s="25">
        <f t="shared" ref="H144:H156" si="9">SUM(D144:G144)</f>
        <v>1837532</v>
      </c>
      <c r="I144" s="21">
        <f t="shared" ref="I144:I157" si="10">H144/B144</f>
        <v>0.63803194444444444</v>
      </c>
      <c r="J144" s="21"/>
      <c r="K144" s="29"/>
    </row>
    <row r="145" spans="1:11" ht="30" hidden="1" customHeight="1">
      <c r="A145" s="29" t="s">
        <v>25</v>
      </c>
      <c r="B145" s="25">
        <v>1920000</v>
      </c>
      <c r="C145" s="25"/>
      <c r="D145" s="25">
        <v>821247</v>
      </c>
      <c r="E145" s="25">
        <v>1179313</v>
      </c>
      <c r="F145" s="25">
        <v>0</v>
      </c>
      <c r="G145" s="25"/>
      <c r="H145" s="25">
        <f t="shared" si="9"/>
        <v>2000560</v>
      </c>
      <c r="I145" s="21">
        <f t="shared" si="10"/>
        <v>1.0419583333333333</v>
      </c>
      <c r="J145" s="21"/>
      <c r="K145" s="29"/>
    </row>
    <row r="146" spans="1:11" ht="30" hidden="1" customHeight="1">
      <c r="A146" s="29" t="s">
        <v>26</v>
      </c>
      <c r="B146" s="25">
        <v>60000</v>
      </c>
      <c r="C146" s="25"/>
      <c r="D146" s="25">
        <v>0</v>
      </c>
      <c r="E146" s="25">
        <v>50000</v>
      </c>
      <c r="F146" s="25">
        <v>0</v>
      </c>
      <c r="G146" s="25"/>
      <c r="H146" s="25">
        <f t="shared" si="9"/>
        <v>50000</v>
      </c>
      <c r="I146" s="21">
        <f t="shared" si="10"/>
        <v>0.83333333333333337</v>
      </c>
      <c r="J146" s="21"/>
      <c r="K146" s="29"/>
    </row>
    <row r="147" spans="1:11" ht="30" hidden="1" customHeight="1">
      <c r="A147" s="29" t="s">
        <v>27</v>
      </c>
      <c r="B147" s="25">
        <v>10000</v>
      </c>
      <c r="C147" s="25"/>
      <c r="D147" s="25">
        <v>0</v>
      </c>
      <c r="E147" s="25">
        <v>0</v>
      </c>
      <c r="F147" s="25">
        <v>2000</v>
      </c>
      <c r="G147" s="25"/>
      <c r="H147" s="25">
        <f t="shared" si="9"/>
        <v>2000</v>
      </c>
      <c r="I147" s="21">
        <f t="shared" si="10"/>
        <v>0.2</v>
      </c>
      <c r="J147" s="21"/>
      <c r="K147" s="29" t="s">
        <v>200</v>
      </c>
    </row>
    <row r="148" spans="1:11" ht="30" hidden="1" customHeight="1">
      <c r="A148" s="29" t="s">
        <v>32</v>
      </c>
      <c r="B148" s="25">
        <v>240000</v>
      </c>
      <c r="C148" s="25"/>
      <c r="D148" s="25">
        <v>0</v>
      </c>
      <c r="E148" s="25">
        <v>49600</v>
      </c>
      <c r="F148" s="25">
        <v>56900</v>
      </c>
      <c r="G148" s="25"/>
      <c r="H148" s="25">
        <f t="shared" si="9"/>
        <v>106500</v>
      </c>
      <c r="I148" s="21">
        <f t="shared" si="10"/>
        <v>0.44374999999999998</v>
      </c>
      <c r="J148" s="21"/>
      <c r="K148" s="29" t="s">
        <v>200</v>
      </c>
    </row>
    <row r="149" spans="1:11" ht="30" hidden="1" customHeight="1">
      <c r="A149" s="29" t="s">
        <v>51</v>
      </c>
      <c r="B149" s="25">
        <v>250000</v>
      </c>
      <c r="C149" s="25"/>
      <c r="D149" s="25">
        <v>0</v>
      </c>
      <c r="E149" s="25">
        <v>18000</v>
      </c>
      <c r="F149" s="25">
        <v>18000</v>
      </c>
      <c r="G149" s="25"/>
      <c r="H149" s="25">
        <f t="shared" si="9"/>
        <v>36000</v>
      </c>
      <c r="I149" s="21">
        <f t="shared" si="10"/>
        <v>0.14399999999999999</v>
      </c>
      <c r="J149" s="21"/>
      <c r="K149" s="29" t="s">
        <v>200</v>
      </c>
    </row>
    <row r="150" spans="1:11" ht="30" hidden="1" customHeight="1">
      <c r="A150" s="29" t="s">
        <v>33</v>
      </c>
      <c r="B150" s="25">
        <v>30000</v>
      </c>
      <c r="C150" s="25"/>
      <c r="D150" s="25">
        <v>0</v>
      </c>
      <c r="E150" s="25">
        <v>0</v>
      </c>
      <c r="F150" s="25">
        <v>0</v>
      </c>
      <c r="G150" s="25"/>
      <c r="H150" s="25">
        <f t="shared" si="9"/>
        <v>0</v>
      </c>
      <c r="I150" s="21">
        <f t="shared" si="10"/>
        <v>0</v>
      </c>
      <c r="J150" s="21"/>
      <c r="K150" s="29" t="s">
        <v>200</v>
      </c>
    </row>
    <row r="151" spans="1:11" ht="30" hidden="1" customHeight="1">
      <c r="A151" s="29" t="s">
        <v>34</v>
      </c>
      <c r="B151" s="25">
        <v>100000</v>
      </c>
      <c r="C151" s="25"/>
      <c r="D151" s="25">
        <v>18533</v>
      </c>
      <c r="E151" s="25">
        <v>46799</v>
      </c>
      <c r="F151" s="25">
        <v>23826</v>
      </c>
      <c r="G151" s="25"/>
      <c r="H151" s="25">
        <f t="shared" si="9"/>
        <v>89158</v>
      </c>
      <c r="I151" s="21">
        <f t="shared" si="10"/>
        <v>0.89158000000000004</v>
      </c>
      <c r="J151" s="21"/>
      <c r="K151" s="29"/>
    </row>
    <row r="152" spans="1:11" ht="30" hidden="1" customHeight="1">
      <c r="A152" s="29" t="s">
        <v>35</v>
      </c>
      <c r="B152" s="25">
        <v>132000</v>
      </c>
      <c r="C152" s="25"/>
      <c r="D152" s="25">
        <v>0</v>
      </c>
      <c r="E152" s="25">
        <v>33253</v>
      </c>
      <c r="F152" s="25">
        <v>18387</v>
      </c>
      <c r="G152" s="25"/>
      <c r="H152" s="25">
        <f t="shared" si="9"/>
        <v>51640</v>
      </c>
      <c r="I152" s="21">
        <f t="shared" si="10"/>
        <v>0.39121212121212123</v>
      </c>
      <c r="J152" s="21"/>
      <c r="K152" s="29" t="s">
        <v>199</v>
      </c>
    </row>
    <row r="153" spans="1:11" ht="30" hidden="1" customHeight="1">
      <c r="A153" s="29" t="s">
        <v>52</v>
      </c>
      <c r="B153" s="25">
        <v>200000</v>
      </c>
      <c r="C153" s="25"/>
      <c r="D153" s="25">
        <v>0</v>
      </c>
      <c r="E153" s="25">
        <v>0</v>
      </c>
      <c r="F153" s="25">
        <v>0</v>
      </c>
      <c r="G153" s="25"/>
      <c r="H153" s="25">
        <f t="shared" si="9"/>
        <v>0</v>
      </c>
      <c r="I153" s="21">
        <f t="shared" si="10"/>
        <v>0</v>
      </c>
      <c r="J153" s="21"/>
      <c r="K153" s="29" t="s">
        <v>199</v>
      </c>
    </row>
    <row r="154" spans="1:11" ht="30" hidden="1" customHeight="1">
      <c r="A154" s="29" t="s">
        <v>37</v>
      </c>
      <c r="B154" s="25">
        <v>200000</v>
      </c>
      <c r="C154" s="25"/>
      <c r="D154" s="25">
        <v>0</v>
      </c>
      <c r="E154" s="25">
        <v>0</v>
      </c>
      <c r="F154" s="25">
        <v>100000</v>
      </c>
      <c r="G154" s="25"/>
      <c r="H154" s="25">
        <f t="shared" si="9"/>
        <v>100000</v>
      </c>
      <c r="I154" s="21">
        <f t="shared" si="10"/>
        <v>0.5</v>
      </c>
      <c r="J154" s="21"/>
      <c r="K154" s="29" t="s">
        <v>234</v>
      </c>
    </row>
    <row r="155" spans="1:11" ht="30" hidden="1" customHeight="1">
      <c r="A155" s="29" t="s">
        <v>53</v>
      </c>
      <c r="B155" s="25">
        <v>100000</v>
      </c>
      <c r="C155" s="25"/>
      <c r="D155" s="25">
        <v>4800</v>
      </c>
      <c r="E155" s="25">
        <v>9600</v>
      </c>
      <c r="F155" s="25">
        <v>0</v>
      </c>
      <c r="G155" s="25"/>
      <c r="H155" s="25">
        <f t="shared" si="9"/>
        <v>14400</v>
      </c>
      <c r="I155" s="21">
        <f t="shared" si="10"/>
        <v>0.14399999999999999</v>
      </c>
      <c r="J155" s="21"/>
      <c r="K155" s="29" t="s">
        <v>199</v>
      </c>
    </row>
    <row r="156" spans="1:11" s="2" customFormat="1" ht="39" hidden="1" customHeight="1">
      <c r="A156" s="29" t="s">
        <v>90</v>
      </c>
      <c r="B156" s="25">
        <v>100000</v>
      </c>
      <c r="C156" s="25"/>
      <c r="D156" s="25">
        <v>2500</v>
      </c>
      <c r="E156" s="25">
        <v>3500</v>
      </c>
      <c r="F156" s="25">
        <v>5456</v>
      </c>
      <c r="G156" s="25"/>
      <c r="H156" s="25">
        <f t="shared" si="9"/>
        <v>11456</v>
      </c>
      <c r="I156" s="21">
        <f t="shared" si="10"/>
        <v>0.11456</v>
      </c>
      <c r="J156" s="21"/>
      <c r="K156" s="29" t="s">
        <v>199</v>
      </c>
    </row>
    <row r="157" spans="1:11" ht="30" customHeight="1">
      <c r="A157" s="5" t="s">
        <v>13</v>
      </c>
      <c r="B157" s="11">
        <f>SUM(B144:B156)</f>
        <v>6222000</v>
      </c>
      <c r="C157" s="11"/>
      <c r="D157" s="11">
        <f>SUM(D144:D156)</f>
        <v>1644115</v>
      </c>
      <c r="E157" s="11">
        <f>SUM(E144:E156)</f>
        <v>2245865</v>
      </c>
      <c r="F157" s="11">
        <f>SUM(F144:F156)</f>
        <v>409266</v>
      </c>
      <c r="G157" s="11">
        <f>SUM(G144:G156)</f>
        <v>0</v>
      </c>
      <c r="H157" s="11">
        <f>SUM(H144:H156)</f>
        <v>4299246</v>
      </c>
      <c r="I157" s="22">
        <f t="shared" si="10"/>
        <v>0.69097492767598845</v>
      </c>
      <c r="J157" s="22"/>
      <c r="K157" s="45"/>
    </row>
    <row r="158" spans="1:11" ht="30" customHeight="1">
      <c r="A158" s="70" t="s">
        <v>18</v>
      </c>
      <c r="B158" s="71"/>
      <c r="C158" s="71"/>
      <c r="D158" s="71"/>
      <c r="E158" s="71"/>
      <c r="F158" s="71"/>
      <c r="G158" s="71"/>
      <c r="H158" s="71"/>
      <c r="I158" s="71"/>
      <c r="J158" s="71"/>
      <c r="K158" s="71"/>
    </row>
    <row r="159" spans="1:11" ht="30" customHeight="1">
      <c r="A159" s="70" t="s">
        <v>61</v>
      </c>
      <c r="B159" s="71"/>
      <c r="C159" s="71"/>
      <c r="D159" s="71"/>
      <c r="E159" s="71"/>
      <c r="F159" s="71"/>
      <c r="G159" s="71"/>
      <c r="H159" s="71"/>
      <c r="I159" s="71"/>
      <c r="J159" s="71"/>
      <c r="K159" s="71"/>
    </row>
    <row r="160" spans="1:11" ht="30" hidden="1" customHeight="1">
      <c r="A160" s="31" t="s">
        <v>28</v>
      </c>
      <c r="B160" s="8">
        <v>30000</v>
      </c>
      <c r="C160" s="8"/>
      <c r="D160" s="8">
        <v>0</v>
      </c>
      <c r="E160" s="8">
        <v>0</v>
      </c>
      <c r="F160" s="8">
        <v>8218</v>
      </c>
      <c r="G160" s="8"/>
      <c r="H160" s="58">
        <f>SUM(D160:G160)</f>
        <v>8218</v>
      </c>
      <c r="I160" s="21">
        <f>H160/B160</f>
        <v>0.27393333333333331</v>
      </c>
      <c r="J160" s="21"/>
      <c r="K160" s="29" t="s">
        <v>199</v>
      </c>
    </row>
    <row r="161" spans="1:11" ht="30" hidden="1" customHeight="1">
      <c r="A161" s="29" t="s">
        <v>60</v>
      </c>
      <c r="B161" s="8">
        <v>80000</v>
      </c>
      <c r="C161" s="8"/>
      <c r="D161" s="8">
        <v>0</v>
      </c>
      <c r="E161" s="8">
        <v>0</v>
      </c>
      <c r="F161" s="8">
        <v>37500</v>
      </c>
      <c r="G161" s="8"/>
      <c r="H161" s="58">
        <f t="shared" ref="H161:H173" si="11">SUM(D161:G161)</f>
        <v>37500</v>
      </c>
      <c r="I161" s="21">
        <f t="shared" ref="I161:I173" si="12">H161/B161</f>
        <v>0.46875</v>
      </c>
      <c r="J161" s="21"/>
      <c r="K161" s="29" t="s">
        <v>199</v>
      </c>
    </row>
    <row r="162" spans="1:11" ht="30" hidden="1" customHeight="1">
      <c r="A162" s="29" t="s">
        <v>170</v>
      </c>
      <c r="B162" s="8">
        <v>2016000</v>
      </c>
      <c r="C162" s="8"/>
      <c r="D162" s="8">
        <v>0</v>
      </c>
      <c r="E162" s="8">
        <v>635000</v>
      </c>
      <c r="F162" s="8">
        <v>0</v>
      </c>
      <c r="G162" s="8"/>
      <c r="H162" s="58">
        <f t="shared" si="11"/>
        <v>635000</v>
      </c>
      <c r="I162" s="21">
        <f t="shared" si="12"/>
        <v>0.31498015873015872</v>
      </c>
      <c r="J162" s="21"/>
      <c r="K162" s="29" t="s">
        <v>209</v>
      </c>
    </row>
    <row r="163" spans="1:11" ht="30" hidden="1" customHeight="1">
      <c r="A163" s="29" t="s">
        <v>171</v>
      </c>
      <c r="B163" s="8">
        <v>14000</v>
      </c>
      <c r="C163" s="8"/>
      <c r="D163" s="8">
        <v>0</v>
      </c>
      <c r="E163" s="8">
        <v>0</v>
      </c>
      <c r="F163" s="8">
        <v>0</v>
      </c>
      <c r="G163" s="8"/>
      <c r="H163" s="58">
        <f t="shared" si="11"/>
        <v>0</v>
      </c>
      <c r="I163" s="21">
        <f t="shared" si="12"/>
        <v>0</v>
      </c>
      <c r="J163" s="21"/>
      <c r="K163" s="29" t="s">
        <v>199</v>
      </c>
    </row>
    <row r="164" spans="1:11" ht="36" hidden="1" customHeight="1">
      <c r="A164" s="29" t="s">
        <v>172</v>
      </c>
      <c r="B164" s="8">
        <v>50000</v>
      </c>
      <c r="C164" s="8"/>
      <c r="D164" s="8">
        <v>4000</v>
      </c>
      <c r="E164" s="8">
        <v>7200</v>
      </c>
      <c r="F164" s="8">
        <v>12800</v>
      </c>
      <c r="G164" s="8"/>
      <c r="H164" s="58">
        <f t="shared" si="11"/>
        <v>24000</v>
      </c>
      <c r="I164" s="21">
        <f t="shared" si="12"/>
        <v>0.48</v>
      </c>
      <c r="J164" s="21"/>
      <c r="K164" s="29" t="s">
        <v>199</v>
      </c>
    </row>
    <row r="165" spans="1:11" ht="30" hidden="1" customHeight="1">
      <c r="A165" s="29" t="s">
        <v>173</v>
      </c>
      <c r="B165" s="8">
        <v>500000</v>
      </c>
      <c r="C165" s="8"/>
      <c r="D165" s="8">
        <v>0</v>
      </c>
      <c r="E165" s="8"/>
      <c r="F165" s="8"/>
      <c r="G165" s="8"/>
      <c r="H165" s="58">
        <f t="shared" si="11"/>
        <v>0</v>
      </c>
      <c r="I165" s="21">
        <f t="shared" si="12"/>
        <v>0</v>
      </c>
      <c r="J165" s="21"/>
      <c r="K165" s="29" t="s">
        <v>200</v>
      </c>
    </row>
    <row r="166" spans="1:11" ht="30" hidden="1" customHeight="1">
      <c r="A166" s="29" t="s">
        <v>174</v>
      </c>
      <c r="B166" s="8">
        <v>500000</v>
      </c>
      <c r="C166" s="8"/>
      <c r="D166" s="8">
        <v>59250</v>
      </c>
      <c r="E166" s="8">
        <v>108806</v>
      </c>
      <c r="F166" s="8"/>
      <c r="G166" s="8"/>
      <c r="H166" s="58">
        <f t="shared" si="11"/>
        <v>168056</v>
      </c>
      <c r="I166" s="21">
        <f t="shared" si="12"/>
        <v>0.33611200000000002</v>
      </c>
      <c r="J166" s="21"/>
      <c r="K166" s="29" t="s">
        <v>200</v>
      </c>
    </row>
    <row r="167" spans="1:11" ht="30" hidden="1" customHeight="1">
      <c r="A167" s="29" t="s">
        <v>175</v>
      </c>
      <c r="B167" s="8">
        <v>200000</v>
      </c>
      <c r="C167" s="8"/>
      <c r="D167" s="8">
        <v>0</v>
      </c>
      <c r="E167" s="8">
        <v>0</v>
      </c>
      <c r="F167" s="8"/>
      <c r="G167" s="8"/>
      <c r="H167" s="58">
        <f t="shared" si="11"/>
        <v>0</v>
      </c>
      <c r="I167" s="21">
        <f t="shared" si="12"/>
        <v>0</v>
      </c>
      <c r="J167" s="21"/>
      <c r="K167" s="29" t="s">
        <v>200</v>
      </c>
    </row>
    <row r="168" spans="1:11" ht="30" hidden="1" customHeight="1">
      <c r="A168" s="29" t="s">
        <v>176</v>
      </c>
      <c r="B168" s="8">
        <v>50000</v>
      </c>
      <c r="C168" s="8"/>
      <c r="D168" s="8">
        <v>0</v>
      </c>
      <c r="E168" s="8">
        <v>0</v>
      </c>
      <c r="F168" s="8"/>
      <c r="G168" s="8"/>
      <c r="H168" s="58">
        <f t="shared" si="11"/>
        <v>0</v>
      </c>
      <c r="I168" s="21">
        <f t="shared" si="12"/>
        <v>0</v>
      </c>
      <c r="J168" s="21"/>
      <c r="K168" s="29" t="s">
        <v>200</v>
      </c>
    </row>
    <row r="169" spans="1:11" ht="30" hidden="1" customHeight="1">
      <c r="A169" s="29" t="s">
        <v>177</v>
      </c>
      <c r="B169" s="8">
        <v>300000</v>
      </c>
      <c r="C169" s="8"/>
      <c r="D169" s="8">
        <v>0</v>
      </c>
      <c r="E169" s="8">
        <v>0</v>
      </c>
      <c r="F169" s="8"/>
      <c r="G169" s="8"/>
      <c r="H169" s="58">
        <f t="shared" si="11"/>
        <v>0</v>
      </c>
      <c r="I169" s="21">
        <f t="shared" si="12"/>
        <v>0</v>
      </c>
      <c r="J169" s="21"/>
      <c r="K169" s="29" t="s">
        <v>200</v>
      </c>
    </row>
    <row r="170" spans="1:11" ht="30" hidden="1" customHeight="1">
      <c r="A170" s="29" t="s">
        <v>178</v>
      </c>
      <c r="B170" s="8">
        <v>1000000</v>
      </c>
      <c r="C170" s="8"/>
      <c r="D170" s="8">
        <v>0</v>
      </c>
      <c r="E170" s="8">
        <v>0</v>
      </c>
      <c r="F170" s="8">
        <v>947911</v>
      </c>
      <c r="G170" s="8"/>
      <c r="H170" s="58">
        <f t="shared" si="11"/>
        <v>947911</v>
      </c>
      <c r="I170" s="21">
        <f t="shared" si="12"/>
        <v>0.94791099999999995</v>
      </c>
      <c r="J170" s="21"/>
      <c r="K170" s="29" t="s">
        <v>200</v>
      </c>
    </row>
    <row r="171" spans="1:11" ht="30" hidden="1" customHeight="1">
      <c r="A171" s="29" t="s">
        <v>181</v>
      </c>
      <c r="B171" s="8">
        <v>160000</v>
      </c>
      <c r="C171" s="8"/>
      <c r="D171" s="8">
        <v>0</v>
      </c>
      <c r="E171" s="8">
        <v>0</v>
      </c>
      <c r="F171" s="8"/>
      <c r="G171" s="8"/>
      <c r="H171" s="58">
        <f t="shared" si="11"/>
        <v>0</v>
      </c>
      <c r="I171" s="21">
        <f t="shared" si="12"/>
        <v>0</v>
      </c>
      <c r="J171" s="21"/>
      <c r="K171" s="29" t="s">
        <v>200</v>
      </c>
    </row>
    <row r="172" spans="1:11" ht="45" hidden="1" customHeight="1">
      <c r="A172" s="29" t="s">
        <v>179</v>
      </c>
      <c r="B172" s="8">
        <v>80000</v>
      </c>
      <c r="C172" s="8"/>
      <c r="D172" s="8">
        <v>0</v>
      </c>
      <c r="E172" s="8">
        <v>0</v>
      </c>
      <c r="F172" s="8"/>
      <c r="G172" s="8"/>
      <c r="H172" s="58">
        <f t="shared" si="11"/>
        <v>0</v>
      </c>
      <c r="I172" s="21">
        <f t="shared" si="12"/>
        <v>0</v>
      </c>
      <c r="J172" s="21"/>
      <c r="K172" s="29" t="s">
        <v>200</v>
      </c>
    </row>
    <row r="173" spans="1:11" s="2" customFormat="1" ht="45" hidden="1" customHeight="1">
      <c r="A173" s="29" t="s">
        <v>180</v>
      </c>
      <c r="B173" s="8">
        <v>100000</v>
      </c>
      <c r="C173" s="8"/>
      <c r="D173" s="8">
        <v>800</v>
      </c>
      <c r="E173" s="8">
        <v>2142</v>
      </c>
      <c r="F173" s="27">
        <v>21306</v>
      </c>
      <c r="G173" s="27"/>
      <c r="H173" s="58">
        <f t="shared" si="11"/>
        <v>24248</v>
      </c>
      <c r="I173" s="21">
        <f t="shared" si="12"/>
        <v>0.24248</v>
      </c>
      <c r="J173" s="21"/>
      <c r="K173" s="29" t="s">
        <v>199</v>
      </c>
    </row>
    <row r="174" spans="1:11" ht="30" hidden="1" customHeight="1">
      <c r="A174" s="5" t="s">
        <v>5</v>
      </c>
      <c r="B174" s="7">
        <f>SUM(B160:B173)</f>
        <v>5080000</v>
      </c>
      <c r="C174" s="7"/>
      <c r="D174" s="7">
        <f>SUM(D160:D173)</f>
        <v>64050</v>
      </c>
      <c r="E174" s="7">
        <f>SUM(E160:E173)</f>
        <v>753148</v>
      </c>
      <c r="F174" s="7">
        <f>SUM(F160:F173)</f>
        <v>1027735</v>
      </c>
      <c r="G174" s="7">
        <f>SUM(G160:G173)</f>
        <v>0</v>
      </c>
      <c r="H174" s="30">
        <f>SUM(H160:H173)</f>
        <v>1844933</v>
      </c>
      <c r="I174" s="22">
        <f>H174/B174</f>
        <v>0.3631757874015748</v>
      </c>
      <c r="J174" s="22"/>
      <c r="K174" s="45"/>
    </row>
    <row r="175" spans="1:11" ht="30" hidden="1" customHeight="1">
      <c r="A175" s="76" t="s">
        <v>62</v>
      </c>
      <c r="B175" s="81"/>
      <c r="C175" s="81"/>
      <c r="D175" s="81"/>
      <c r="E175" s="81"/>
      <c r="F175" s="81"/>
      <c r="G175" s="81"/>
      <c r="H175" s="81"/>
      <c r="I175" s="81"/>
      <c r="J175" s="81"/>
      <c r="K175" s="82"/>
    </row>
    <row r="176" spans="1:11" ht="30" hidden="1" customHeight="1">
      <c r="A176" s="35" t="s">
        <v>182</v>
      </c>
      <c r="B176" s="8">
        <v>85000</v>
      </c>
      <c r="C176" s="8"/>
      <c r="D176" s="8">
        <v>0</v>
      </c>
      <c r="E176" s="8">
        <v>0</v>
      </c>
      <c r="F176" s="8">
        <v>0</v>
      </c>
      <c r="G176" s="8"/>
      <c r="H176" s="58">
        <f>SUM(D176:G176)</f>
        <v>0</v>
      </c>
      <c r="I176" s="21">
        <f>H176/B176</f>
        <v>0</v>
      </c>
      <c r="J176" s="21"/>
      <c r="K176" s="29" t="s">
        <v>199</v>
      </c>
    </row>
    <row r="177" spans="1:11" ht="30" hidden="1" customHeight="1">
      <c r="A177" s="29" t="s">
        <v>223</v>
      </c>
      <c r="B177" s="8">
        <v>96000</v>
      </c>
      <c r="C177" s="8"/>
      <c r="D177" s="8">
        <v>4578</v>
      </c>
      <c r="E177" s="8">
        <v>3141</v>
      </c>
      <c r="F177" s="8">
        <v>13395</v>
      </c>
      <c r="G177" s="8"/>
      <c r="H177" s="58">
        <f t="shared" ref="H177:H188" si="13">SUM(D177:G177)</f>
        <v>21114</v>
      </c>
      <c r="I177" s="21">
        <f t="shared" ref="I177:I188" si="14">H177/B177</f>
        <v>0.21993750000000001</v>
      </c>
      <c r="J177" s="21"/>
      <c r="K177" s="29" t="s">
        <v>199</v>
      </c>
    </row>
    <row r="178" spans="1:11" ht="30" hidden="1" customHeight="1">
      <c r="A178" s="31" t="s">
        <v>224</v>
      </c>
      <c r="B178" s="8">
        <v>150000</v>
      </c>
      <c r="C178" s="8"/>
      <c r="D178" s="8">
        <v>0</v>
      </c>
      <c r="E178" s="8">
        <v>0</v>
      </c>
      <c r="F178" s="8">
        <v>40000</v>
      </c>
      <c r="G178" s="8"/>
      <c r="H178" s="58">
        <f t="shared" si="13"/>
        <v>40000</v>
      </c>
      <c r="I178" s="21">
        <f t="shared" si="14"/>
        <v>0.26666666666666666</v>
      </c>
      <c r="J178" s="21"/>
      <c r="K178" s="29" t="s">
        <v>199</v>
      </c>
    </row>
    <row r="179" spans="1:11" ht="30" hidden="1" customHeight="1">
      <c r="A179" s="31" t="s">
        <v>36</v>
      </c>
      <c r="B179" s="8">
        <v>20000</v>
      </c>
      <c r="C179" s="8"/>
      <c r="D179" s="8">
        <v>0</v>
      </c>
      <c r="E179" s="8">
        <v>9000</v>
      </c>
      <c r="F179" s="8">
        <v>20000</v>
      </c>
      <c r="G179" s="8"/>
      <c r="H179" s="58">
        <f t="shared" si="13"/>
        <v>29000</v>
      </c>
      <c r="I179" s="21">
        <f t="shared" si="14"/>
        <v>1.45</v>
      </c>
      <c r="J179" s="21"/>
      <c r="K179" s="29" t="s">
        <v>199</v>
      </c>
    </row>
    <row r="180" spans="1:11" ht="30" hidden="1" customHeight="1">
      <c r="A180" s="29" t="s">
        <v>55</v>
      </c>
      <c r="B180" s="8">
        <v>50000</v>
      </c>
      <c r="C180" s="8"/>
      <c r="D180" s="8">
        <v>0</v>
      </c>
      <c r="E180" s="8">
        <v>0</v>
      </c>
      <c r="F180" s="8"/>
      <c r="G180" s="8"/>
      <c r="H180" s="58">
        <f t="shared" si="13"/>
        <v>0</v>
      </c>
      <c r="I180" s="21">
        <f t="shared" si="14"/>
        <v>0</v>
      </c>
      <c r="J180" s="21"/>
      <c r="K180" s="29" t="s">
        <v>199</v>
      </c>
    </row>
    <row r="181" spans="1:11" ht="30" hidden="1" customHeight="1">
      <c r="A181" s="31" t="s">
        <v>56</v>
      </c>
      <c r="B181" s="8">
        <v>60000</v>
      </c>
      <c r="C181" s="8"/>
      <c r="D181" s="8">
        <v>0</v>
      </c>
      <c r="E181" s="8">
        <v>0</v>
      </c>
      <c r="F181" s="8"/>
      <c r="G181" s="8"/>
      <c r="H181" s="58">
        <f t="shared" si="13"/>
        <v>0</v>
      </c>
      <c r="I181" s="21">
        <f t="shared" si="14"/>
        <v>0</v>
      </c>
      <c r="J181" s="21"/>
      <c r="K181" s="29" t="s">
        <v>199</v>
      </c>
    </row>
    <row r="182" spans="1:11" ht="30" hidden="1" customHeight="1">
      <c r="A182" s="31" t="s">
        <v>57</v>
      </c>
      <c r="B182" s="8">
        <v>60000</v>
      </c>
      <c r="C182" s="8"/>
      <c r="D182" s="8">
        <v>0</v>
      </c>
      <c r="E182" s="8">
        <v>22306</v>
      </c>
      <c r="F182" s="8"/>
      <c r="G182" s="8"/>
      <c r="H182" s="58">
        <f t="shared" si="13"/>
        <v>22306</v>
      </c>
      <c r="I182" s="21">
        <f t="shared" si="14"/>
        <v>0.37176666666666669</v>
      </c>
      <c r="J182" s="21"/>
      <c r="K182" s="29" t="s">
        <v>199</v>
      </c>
    </row>
    <row r="183" spans="1:11" ht="30" hidden="1" customHeight="1">
      <c r="A183" s="31" t="s">
        <v>58</v>
      </c>
      <c r="B183" s="8">
        <v>50000</v>
      </c>
      <c r="C183" s="8"/>
      <c r="D183" s="8">
        <v>0</v>
      </c>
      <c r="E183" s="8">
        <v>0</v>
      </c>
      <c r="F183" s="8">
        <v>10000</v>
      </c>
      <c r="G183" s="8"/>
      <c r="H183" s="58">
        <f t="shared" si="13"/>
        <v>10000</v>
      </c>
      <c r="I183" s="21">
        <f t="shared" si="14"/>
        <v>0.2</v>
      </c>
      <c r="J183" s="21"/>
      <c r="K183" s="29" t="s">
        <v>199</v>
      </c>
    </row>
    <row r="184" spans="1:11" ht="30" hidden="1" customHeight="1">
      <c r="A184" s="31" t="s">
        <v>183</v>
      </c>
      <c r="B184" s="8">
        <v>40000</v>
      </c>
      <c r="C184" s="8"/>
      <c r="D184" s="8">
        <v>0</v>
      </c>
      <c r="E184" s="8">
        <v>0</v>
      </c>
      <c r="F184" s="8">
        <v>40000</v>
      </c>
      <c r="G184" s="8"/>
      <c r="H184" s="58">
        <f t="shared" si="13"/>
        <v>40000</v>
      </c>
      <c r="I184" s="21">
        <f t="shared" si="14"/>
        <v>1</v>
      </c>
      <c r="J184" s="21"/>
      <c r="K184" s="29" t="s">
        <v>200</v>
      </c>
    </row>
    <row r="185" spans="1:11" ht="30" hidden="1" customHeight="1">
      <c r="A185" s="29" t="s">
        <v>195</v>
      </c>
      <c r="B185" s="8">
        <v>150000</v>
      </c>
      <c r="C185" s="8"/>
      <c r="D185" s="8">
        <v>0</v>
      </c>
      <c r="E185" s="8">
        <v>0</v>
      </c>
      <c r="F185" s="8">
        <v>0</v>
      </c>
      <c r="G185" s="8"/>
      <c r="H185" s="58">
        <f t="shared" si="13"/>
        <v>0</v>
      </c>
      <c r="I185" s="21">
        <f t="shared" si="14"/>
        <v>0</v>
      </c>
      <c r="J185" s="21"/>
      <c r="K185" s="29" t="s">
        <v>200</v>
      </c>
    </row>
    <row r="186" spans="1:11" ht="30" hidden="1" customHeight="1">
      <c r="A186" s="29" t="s">
        <v>196</v>
      </c>
      <c r="B186" s="8">
        <v>739000</v>
      </c>
      <c r="C186" s="8"/>
      <c r="D186" s="8">
        <v>0</v>
      </c>
      <c r="E186" s="8">
        <v>0</v>
      </c>
      <c r="F186" s="8">
        <v>403234</v>
      </c>
      <c r="G186" s="8"/>
      <c r="H186" s="58">
        <f t="shared" si="13"/>
        <v>403234</v>
      </c>
      <c r="I186" s="21">
        <f t="shared" si="14"/>
        <v>0.54564817320703651</v>
      </c>
      <c r="J186" s="21"/>
      <c r="K186" s="29" t="s">
        <v>200</v>
      </c>
    </row>
    <row r="187" spans="1:11" s="2" customFormat="1" ht="30" hidden="1" customHeight="1">
      <c r="A187" s="35" t="s">
        <v>72</v>
      </c>
      <c r="B187" s="8">
        <v>100000</v>
      </c>
      <c r="C187" s="8"/>
      <c r="D187" s="8">
        <v>0</v>
      </c>
      <c r="E187" s="8">
        <v>0</v>
      </c>
      <c r="F187" s="8">
        <v>0</v>
      </c>
      <c r="G187" s="8"/>
      <c r="H187" s="58">
        <f t="shared" si="13"/>
        <v>0</v>
      </c>
      <c r="I187" s="21">
        <f t="shared" si="14"/>
        <v>0</v>
      </c>
      <c r="J187" s="21"/>
      <c r="K187" s="29" t="s">
        <v>200</v>
      </c>
    </row>
    <row r="188" spans="1:11" ht="30" hidden="1" customHeight="1">
      <c r="A188" s="35" t="s">
        <v>59</v>
      </c>
      <c r="B188" s="8">
        <v>183000</v>
      </c>
      <c r="C188" s="8"/>
      <c r="D188" s="8">
        <v>0</v>
      </c>
      <c r="E188" s="8">
        <v>0</v>
      </c>
      <c r="F188" s="8">
        <v>126100</v>
      </c>
      <c r="G188" s="8"/>
      <c r="H188" s="58">
        <f t="shared" si="13"/>
        <v>126100</v>
      </c>
      <c r="I188" s="21">
        <f t="shared" si="14"/>
        <v>0.68907103825136617</v>
      </c>
      <c r="J188" s="21"/>
      <c r="K188" s="29" t="s">
        <v>199</v>
      </c>
    </row>
    <row r="189" spans="1:11" ht="30" customHeight="1">
      <c r="A189" s="4" t="s">
        <v>19</v>
      </c>
      <c r="B189" s="9">
        <f>SUM(B176:B188)</f>
        <v>1783000</v>
      </c>
      <c r="C189" s="9"/>
      <c r="D189" s="9">
        <f>SUM(D177:D188)</f>
        <v>4578</v>
      </c>
      <c r="E189" s="10">
        <f>SUM(E177:E188)</f>
        <v>34447</v>
      </c>
      <c r="F189" s="9">
        <f>SUM(F177:F188)</f>
        <v>652729</v>
      </c>
      <c r="G189" s="9">
        <f>SUM(G177:G188)</f>
        <v>0</v>
      </c>
      <c r="H189" s="16">
        <f>SUM(H177:H188)</f>
        <v>691754</v>
      </c>
      <c r="I189" s="20">
        <f>H189/B189</f>
        <v>0.38797195737521034</v>
      </c>
      <c r="J189" s="20"/>
      <c r="K189" s="47"/>
    </row>
    <row r="190" spans="1:11" ht="40.5" customHeight="1">
      <c r="A190" s="76" t="s">
        <v>64</v>
      </c>
      <c r="B190" s="81"/>
      <c r="C190" s="81"/>
      <c r="D190" s="81"/>
      <c r="E190" s="81"/>
      <c r="F190" s="81"/>
      <c r="G190" s="81"/>
      <c r="H190" s="81"/>
      <c r="I190" s="81"/>
      <c r="J190" s="81"/>
      <c r="K190" s="82"/>
    </row>
    <row r="191" spans="1:11" ht="30" hidden="1" customHeight="1">
      <c r="A191" s="29" t="s">
        <v>65</v>
      </c>
      <c r="B191" s="8">
        <v>20000000</v>
      </c>
      <c r="C191" s="8"/>
      <c r="D191" s="8">
        <v>0</v>
      </c>
      <c r="E191" s="8">
        <v>0</v>
      </c>
      <c r="F191" s="8"/>
      <c r="G191" s="8"/>
      <c r="H191" s="58">
        <f t="shared" ref="H191:H196" si="15">SUM(D191:G191)</f>
        <v>0</v>
      </c>
      <c r="I191" s="21">
        <f t="shared" ref="I191:I196" si="16">H191/B191</f>
        <v>0</v>
      </c>
      <c r="J191" s="28"/>
      <c r="K191" s="29" t="s">
        <v>210</v>
      </c>
    </row>
    <row r="192" spans="1:11" ht="39.75" hidden="1" customHeight="1">
      <c r="A192" s="31" t="s">
        <v>184</v>
      </c>
      <c r="B192" s="8">
        <v>284000</v>
      </c>
      <c r="C192" s="8"/>
      <c r="D192" s="8">
        <v>0</v>
      </c>
      <c r="E192" s="8">
        <v>0</v>
      </c>
      <c r="F192" s="8">
        <v>195616</v>
      </c>
      <c r="G192" s="8"/>
      <c r="H192" s="58">
        <f t="shared" si="15"/>
        <v>195616</v>
      </c>
      <c r="I192" s="21">
        <f t="shared" si="16"/>
        <v>0.68878873239436622</v>
      </c>
      <c r="J192" s="21"/>
      <c r="K192" s="29" t="s">
        <v>199</v>
      </c>
    </row>
    <row r="193" spans="1:13" ht="48.75" hidden="1" customHeight="1">
      <c r="A193" s="35" t="s">
        <v>185</v>
      </c>
      <c r="B193" s="8">
        <v>210000</v>
      </c>
      <c r="C193" s="8"/>
      <c r="D193" s="8">
        <v>0</v>
      </c>
      <c r="E193" s="8">
        <v>233602</v>
      </c>
      <c r="F193" s="8">
        <v>0</v>
      </c>
      <c r="G193" s="8"/>
      <c r="H193" s="58">
        <f t="shared" si="15"/>
        <v>233602</v>
      </c>
      <c r="I193" s="21">
        <f t="shared" si="16"/>
        <v>1.1123904761904762</v>
      </c>
      <c r="J193" s="21"/>
      <c r="K193" s="29" t="s">
        <v>235</v>
      </c>
    </row>
    <row r="194" spans="1:13" ht="30" hidden="1" customHeight="1">
      <c r="A194" s="35" t="s">
        <v>186</v>
      </c>
      <c r="B194" s="8">
        <v>30000</v>
      </c>
      <c r="C194" s="8"/>
      <c r="D194" s="8">
        <v>0</v>
      </c>
      <c r="E194" s="8">
        <v>0</v>
      </c>
      <c r="F194" s="8">
        <v>0</v>
      </c>
      <c r="G194" s="8"/>
      <c r="H194" s="58">
        <f t="shared" si="15"/>
        <v>0</v>
      </c>
      <c r="I194" s="21">
        <f t="shared" si="16"/>
        <v>0</v>
      </c>
      <c r="J194" s="21"/>
      <c r="K194" s="29" t="s">
        <v>199</v>
      </c>
    </row>
    <row r="195" spans="1:13" ht="30" hidden="1" customHeight="1">
      <c r="A195" s="31" t="s">
        <v>187</v>
      </c>
      <c r="B195" s="8">
        <v>77000</v>
      </c>
      <c r="C195" s="8"/>
      <c r="D195" s="8">
        <v>0</v>
      </c>
      <c r="E195" s="8">
        <v>0</v>
      </c>
      <c r="F195" s="8">
        <v>66000</v>
      </c>
      <c r="G195" s="8"/>
      <c r="H195" s="58">
        <f t="shared" si="15"/>
        <v>66000</v>
      </c>
      <c r="I195" s="21">
        <f t="shared" si="16"/>
        <v>0.8571428571428571</v>
      </c>
      <c r="J195" s="21"/>
      <c r="K195" s="29" t="s">
        <v>199</v>
      </c>
    </row>
    <row r="196" spans="1:13" ht="30" hidden="1" customHeight="1">
      <c r="A196" s="31" t="s">
        <v>188</v>
      </c>
      <c r="B196" s="8">
        <v>40000</v>
      </c>
      <c r="C196" s="8"/>
      <c r="D196" s="8">
        <v>0</v>
      </c>
      <c r="E196" s="8">
        <v>32000</v>
      </c>
      <c r="F196" s="8"/>
      <c r="G196" s="8"/>
      <c r="H196" s="58">
        <f t="shared" si="15"/>
        <v>32000</v>
      </c>
      <c r="I196" s="21">
        <f t="shared" si="16"/>
        <v>0.8</v>
      </c>
      <c r="J196" s="21"/>
      <c r="K196" s="29" t="s">
        <v>199</v>
      </c>
    </row>
    <row r="197" spans="1:13" ht="48" hidden="1" customHeight="1">
      <c r="A197" s="31" t="s">
        <v>189</v>
      </c>
      <c r="B197" s="8">
        <v>35000</v>
      </c>
      <c r="C197" s="8"/>
      <c r="D197" s="8">
        <v>43000</v>
      </c>
      <c r="E197" s="8">
        <v>0</v>
      </c>
      <c r="F197" s="8"/>
      <c r="G197" s="8"/>
      <c r="H197" s="58">
        <f>SUM(D197:G197)</f>
        <v>43000</v>
      </c>
      <c r="I197" s="21">
        <f>H197/B197</f>
        <v>1.2285714285714286</v>
      </c>
      <c r="J197" s="21"/>
      <c r="K197" s="29" t="s">
        <v>235</v>
      </c>
      <c r="M197" s="56"/>
    </row>
    <row r="198" spans="1:13" ht="30" customHeight="1">
      <c r="A198" s="5" t="s">
        <v>13</v>
      </c>
      <c r="B198" s="7">
        <f>SUM(B191:B197)</f>
        <v>20676000</v>
      </c>
      <c r="C198" s="7"/>
      <c r="D198" s="7">
        <f>SUM(D191:D197)</f>
        <v>43000</v>
      </c>
      <c r="E198" s="7">
        <f>SUM(E191:E197)</f>
        <v>265602</v>
      </c>
      <c r="F198" s="7">
        <f>SUM(F191:F197)</f>
        <v>261616</v>
      </c>
      <c r="G198" s="7">
        <f>SUM(G191:G197)</f>
        <v>0</v>
      </c>
      <c r="H198" s="30">
        <f>SUM(H191:H197)</f>
        <v>570218</v>
      </c>
      <c r="I198" s="22">
        <f>H198/B198</f>
        <v>2.7578738634165215E-2</v>
      </c>
      <c r="J198" s="22"/>
      <c r="K198" s="45"/>
    </row>
    <row r="199" spans="1:13" s="2" customFormat="1" ht="30" customHeight="1">
      <c r="A199" s="70" t="s">
        <v>190</v>
      </c>
      <c r="B199" s="71"/>
      <c r="C199" s="71"/>
      <c r="D199" s="71"/>
      <c r="E199" s="71"/>
      <c r="F199" s="71"/>
      <c r="G199" s="71"/>
      <c r="H199" s="71"/>
      <c r="I199" s="71"/>
      <c r="J199" s="71"/>
      <c r="K199" s="71"/>
    </row>
    <row r="200" spans="1:13" ht="40.5" customHeight="1">
      <c r="A200" s="29" t="s">
        <v>191</v>
      </c>
      <c r="B200" s="8">
        <v>14074996</v>
      </c>
      <c r="C200" s="8"/>
      <c r="D200" s="8">
        <f>D199</f>
        <v>0</v>
      </c>
      <c r="E200" s="8">
        <v>0</v>
      </c>
      <c r="F200" s="8">
        <v>1890246</v>
      </c>
      <c r="G200" s="8"/>
      <c r="H200" s="8">
        <f>SUM(D200:G200)</f>
        <v>1890246</v>
      </c>
      <c r="I200" s="21">
        <f>H200/B200</f>
        <v>0.13429815539556814</v>
      </c>
      <c r="J200" s="21"/>
      <c r="K200" s="29" t="s">
        <v>242</v>
      </c>
    </row>
    <row r="201" spans="1:13" ht="41.25" customHeight="1">
      <c r="A201" s="29" t="s">
        <v>192</v>
      </c>
      <c r="B201" s="8">
        <v>16143278</v>
      </c>
      <c r="C201" s="8"/>
      <c r="D201" s="8">
        <v>0</v>
      </c>
      <c r="E201" s="8">
        <v>0</v>
      </c>
      <c r="F201" s="8"/>
      <c r="G201" s="8"/>
      <c r="H201" s="8"/>
      <c r="I201" s="21">
        <f>H201/B201</f>
        <v>0</v>
      </c>
      <c r="J201" s="21"/>
      <c r="K201" s="29" t="s">
        <v>211</v>
      </c>
    </row>
    <row r="202" spans="1:13" ht="30" customHeight="1">
      <c r="A202" s="5" t="s">
        <v>13</v>
      </c>
      <c r="B202" s="7">
        <f>SUM(B200:B201)</f>
        <v>30218274</v>
      </c>
      <c r="C202" s="7"/>
      <c r="D202" s="7">
        <f>D200</f>
        <v>0</v>
      </c>
      <c r="E202" s="7">
        <f t="shared" ref="E202:G202" si="17">E200</f>
        <v>0</v>
      </c>
      <c r="F202" s="7">
        <f t="shared" si="17"/>
        <v>1890246</v>
      </c>
      <c r="G202" s="7">
        <f t="shared" si="17"/>
        <v>0</v>
      </c>
      <c r="H202" s="7">
        <f>H200</f>
        <v>1890246</v>
      </c>
      <c r="I202" s="22">
        <f>H202/B202</f>
        <v>6.2553076327258136E-2</v>
      </c>
      <c r="J202" s="22"/>
      <c r="K202" s="45"/>
    </row>
    <row r="203" spans="1:13" ht="30" customHeight="1">
      <c r="A203" s="6" t="s">
        <v>63</v>
      </c>
      <c r="B203" s="9">
        <v>13800000</v>
      </c>
      <c r="C203" s="9"/>
      <c r="D203" s="11">
        <v>3071022</v>
      </c>
      <c r="E203" s="9">
        <v>2252964</v>
      </c>
      <c r="F203" s="9">
        <v>2629613</v>
      </c>
      <c r="G203" s="9"/>
      <c r="H203" s="16">
        <f>SUM(D203:G203)</f>
        <v>7953599</v>
      </c>
      <c r="I203" s="20">
        <f>H203/B203</f>
        <v>0.57634775362318835</v>
      </c>
      <c r="J203" s="20"/>
      <c r="K203" s="29" t="s">
        <v>199</v>
      </c>
    </row>
    <row r="204" spans="1:13" ht="30" customHeight="1">
      <c r="A204" s="4" t="s">
        <v>76</v>
      </c>
      <c r="B204" s="9">
        <f>B174+B189+B39+B59+B139+B109+B157+B198+B203+B42+B112+B142+B202</f>
        <v>214318474</v>
      </c>
      <c r="C204" s="9"/>
      <c r="D204" s="9">
        <f>D174+D189+D39+D59+D139+D109+D157+D203+D42+D112+D142+D198</f>
        <v>14203222</v>
      </c>
      <c r="E204" s="9">
        <f>E174+E189+E39+E59+E139+E109+E157+E203+E42+E112+E142+E198</f>
        <v>23747851</v>
      </c>
      <c r="F204" s="9">
        <f>F174+F189+F39+F59+F139+F109+F157+F203+F42+F112+F142+F198</f>
        <v>24736066</v>
      </c>
      <c r="G204" s="9">
        <f>G174+G189+G39+G59+G139+G109+G157+G203+G42+G112+G142+G198</f>
        <v>0</v>
      </c>
      <c r="H204" s="9">
        <f>H174+H189+H39+H59+H139+H109+H157+H203+H42+H112+H142+H198+H202</f>
        <v>64577385</v>
      </c>
      <c r="I204" s="20">
        <f>H204/B204</f>
        <v>0.30131506535456204</v>
      </c>
      <c r="J204" s="20"/>
      <c r="K204" s="48"/>
    </row>
    <row r="205" spans="1:13" ht="24.75" customHeight="1">
      <c r="A205" s="49"/>
      <c r="B205" s="50"/>
      <c r="C205" s="50"/>
      <c r="D205" s="50"/>
      <c r="E205" s="50"/>
      <c r="F205" s="50"/>
      <c r="G205" s="50"/>
      <c r="H205" s="37" t="s">
        <v>20</v>
      </c>
      <c r="I205" s="23"/>
      <c r="J205" s="23"/>
      <c r="K205" s="51"/>
    </row>
    <row r="206" spans="1:13" ht="24.75" customHeight="1">
      <c r="A206" s="49"/>
      <c r="B206" s="50"/>
      <c r="C206" s="50"/>
      <c r="D206" s="50"/>
      <c r="E206" s="50"/>
      <c r="F206" s="50"/>
      <c r="G206" s="50"/>
      <c r="H206" s="37"/>
      <c r="I206" s="23"/>
      <c r="J206" s="23"/>
      <c r="K206" s="51"/>
    </row>
    <row r="207" spans="1:13" ht="24.75" customHeight="1">
      <c r="A207" s="49"/>
      <c r="B207" s="50"/>
      <c r="C207" s="50"/>
      <c r="D207" s="50"/>
      <c r="E207" s="50"/>
      <c r="F207" s="50"/>
      <c r="G207" s="50"/>
      <c r="H207" s="37"/>
      <c r="I207" s="23"/>
      <c r="J207" s="23"/>
      <c r="K207" s="51"/>
    </row>
    <row r="208" spans="1:13" ht="23.25" customHeight="1">
      <c r="A208" s="83" t="s">
        <v>77</v>
      </c>
      <c r="B208" s="84"/>
      <c r="C208" s="84"/>
      <c r="D208" s="84"/>
      <c r="E208" s="84"/>
      <c r="F208" s="84"/>
      <c r="G208" s="84"/>
      <c r="H208" s="84"/>
      <c r="I208" s="84"/>
      <c r="J208" s="84"/>
      <c r="K208" s="84"/>
    </row>
    <row r="209" spans="1:11" s="3" customFormat="1" ht="38.25" customHeight="1">
      <c r="A209" s="12" t="s">
        <v>78</v>
      </c>
      <c r="B209" s="1"/>
      <c r="C209" s="1"/>
      <c r="D209" s="1"/>
      <c r="E209" s="1"/>
      <c r="F209" s="1"/>
      <c r="G209" s="1"/>
      <c r="H209" s="17"/>
      <c r="I209" s="1"/>
      <c r="J209" s="1"/>
      <c r="K209" s="39"/>
    </row>
    <row r="210" spans="1:11" s="3" customFormat="1" ht="92.25" customHeight="1">
      <c r="A210" s="85" t="s">
        <v>240</v>
      </c>
      <c r="B210" s="85"/>
      <c r="C210" s="85"/>
      <c r="D210" s="85"/>
      <c r="E210" s="85"/>
      <c r="F210" s="85"/>
      <c r="G210" s="85"/>
      <c r="H210" s="85"/>
      <c r="I210" s="85"/>
      <c r="J210" s="85"/>
      <c r="K210" s="85"/>
    </row>
    <row r="211" spans="1:11" s="3" customFormat="1" ht="28.5" customHeight="1">
      <c r="A211" s="86" t="s">
        <v>38</v>
      </c>
      <c r="B211" s="87"/>
      <c r="C211" s="87"/>
      <c r="D211" s="87"/>
      <c r="E211" s="87"/>
      <c r="F211" s="87"/>
      <c r="G211" s="87"/>
      <c r="H211" s="87"/>
      <c r="I211" s="87"/>
      <c r="J211" s="87"/>
      <c r="K211" s="87"/>
    </row>
    <row r="212" spans="1:11" s="3" customFormat="1" ht="28.5" customHeight="1">
      <c r="A212" s="24" t="s">
        <v>29</v>
      </c>
      <c r="B212" s="57"/>
      <c r="C212" s="57"/>
      <c r="D212" s="57"/>
      <c r="E212" s="57"/>
      <c r="F212" s="57"/>
      <c r="G212" s="57"/>
      <c r="H212" s="57"/>
      <c r="I212" s="57"/>
      <c r="J212" s="57"/>
      <c r="K212" s="57"/>
    </row>
    <row r="213" spans="1:11" ht="28.5" customHeight="1">
      <c r="A213" s="88" t="s">
        <v>236</v>
      </c>
      <c r="B213" s="88"/>
      <c r="C213" s="88"/>
      <c r="D213" s="88"/>
      <c r="E213" s="88"/>
      <c r="F213" s="88"/>
      <c r="G213" s="88"/>
      <c r="H213" s="88"/>
      <c r="I213" s="88"/>
      <c r="J213" s="88"/>
      <c r="K213" s="88"/>
    </row>
    <row r="214" spans="1:11" ht="24.95" customHeight="1">
      <c r="A214" s="88" t="s">
        <v>230</v>
      </c>
      <c r="B214" s="88"/>
      <c r="C214" s="88"/>
      <c r="D214" s="88"/>
      <c r="E214" s="88"/>
      <c r="F214" s="88"/>
      <c r="G214" s="88"/>
      <c r="H214" s="88"/>
      <c r="I214" s="88"/>
      <c r="J214" s="88"/>
      <c r="K214" s="88"/>
    </row>
    <row r="215" spans="1:11" ht="24.95" customHeight="1">
      <c r="A215" s="18"/>
      <c r="B215" s="18"/>
      <c r="C215" s="18"/>
      <c r="D215" s="18"/>
      <c r="E215" s="18"/>
      <c r="F215" s="18"/>
      <c r="G215" s="18"/>
      <c r="H215" s="18"/>
      <c r="I215" s="18"/>
      <c r="J215" s="56"/>
      <c r="K215" s="52"/>
    </row>
    <row r="216" spans="1:11" ht="24.95" customHeight="1">
      <c r="A216" s="3" t="s">
        <v>21</v>
      </c>
      <c r="F216" s="3" t="s">
        <v>6</v>
      </c>
      <c r="J216" s="56"/>
    </row>
    <row r="217" spans="1:11" ht="24.95" customHeight="1">
      <c r="A217" s="3" t="s">
        <v>198</v>
      </c>
      <c r="F217" s="3" t="s">
        <v>7</v>
      </c>
      <c r="I217" s="56"/>
      <c r="J217" s="56"/>
    </row>
    <row r="218" spans="1:11" ht="24.95" customHeight="1">
      <c r="A218" s="3" t="s">
        <v>241</v>
      </c>
      <c r="I218" s="56"/>
      <c r="J218" s="56"/>
    </row>
    <row r="219" spans="1:11" ht="24.95" customHeight="1">
      <c r="I219" s="56"/>
      <c r="J219" s="56"/>
    </row>
    <row r="220" spans="1:11" ht="24.95" customHeight="1">
      <c r="A220" s="3" t="s">
        <v>10</v>
      </c>
      <c r="F220" s="3" t="s">
        <v>8</v>
      </c>
      <c r="I220" s="56"/>
      <c r="J220" s="56"/>
    </row>
    <row r="221" spans="1:11" ht="24.95" customHeight="1">
      <c r="A221" s="3" t="s">
        <v>7</v>
      </c>
      <c r="F221" s="3" t="s">
        <v>54</v>
      </c>
      <c r="J221" s="56"/>
    </row>
    <row r="222" spans="1:11" ht="27.75" customHeight="1">
      <c r="A222" s="3"/>
      <c r="F222" s="3"/>
    </row>
    <row r="223" spans="1:11" ht="16.5">
      <c r="A223" s="79" t="s">
        <v>22</v>
      </c>
      <c r="B223" s="80"/>
      <c r="C223" s="80"/>
      <c r="D223" s="80"/>
      <c r="E223" s="80"/>
      <c r="F223" s="80"/>
      <c r="G223" s="80"/>
      <c r="H223" s="80"/>
      <c r="I223" s="80"/>
      <c r="J223" s="80"/>
      <c r="K223" s="80"/>
    </row>
  </sheetData>
  <mergeCells count="30">
    <mergeCell ref="A223:K223"/>
    <mergeCell ref="A143:K143"/>
    <mergeCell ref="A158:K158"/>
    <mergeCell ref="A159:K159"/>
    <mergeCell ref="A175:K175"/>
    <mergeCell ref="A190:K190"/>
    <mergeCell ref="A199:K199"/>
    <mergeCell ref="A208:K208"/>
    <mergeCell ref="A210:K210"/>
    <mergeCell ref="A211:K211"/>
    <mergeCell ref="A213:K213"/>
    <mergeCell ref="A214:K214"/>
    <mergeCell ref="A140:K140"/>
    <mergeCell ref="A7:K7"/>
    <mergeCell ref="A8:K8"/>
    <mergeCell ref="A9:K9"/>
    <mergeCell ref="A11:K11"/>
    <mergeCell ref="A12:K12"/>
    <mergeCell ref="A16:K16"/>
    <mergeCell ref="A40:K40"/>
    <mergeCell ref="A43:K43"/>
    <mergeCell ref="A60:K60"/>
    <mergeCell ref="A110:K110"/>
    <mergeCell ref="A113:K113"/>
    <mergeCell ref="A6:K6"/>
    <mergeCell ref="A1:K1"/>
    <mergeCell ref="A2:K2"/>
    <mergeCell ref="A3:K3"/>
    <mergeCell ref="A4:K4"/>
    <mergeCell ref="A5:K5"/>
  </mergeCells>
  <phoneticPr fontId="4" type="noConversion"/>
  <printOptions horizontalCentered="1" verticalCentered="1"/>
  <pageMargins left="0.23622047244094491" right="0.23622047244094491" top="0.74803149606299213" bottom="0.74803149606299213" header="0.31496062992125984" footer="0.31496062992125984"/>
  <pageSetup paperSize="9" scale="74" fitToHeight="5"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9"/>
  <sheetViews>
    <sheetView tabSelected="1" showWhiteSpace="0" topLeftCell="A203" zoomScaleNormal="100" workbookViewId="0">
      <selection activeCell="A216" sqref="A216"/>
    </sheetView>
  </sheetViews>
  <sheetFormatPr defaultRowHeight="15.75"/>
  <cols>
    <col min="1" max="1" width="35.375" style="1" customWidth="1"/>
    <col min="2" max="2" width="13.375" style="1" customWidth="1"/>
    <col min="3" max="3" width="15" style="1" customWidth="1"/>
    <col min="4" max="4" width="11.875" style="1" customWidth="1"/>
    <col min="5" max="5" width="12.125" style="1" customWidth="1"/>
    <col min="6" max="6" width="13.125" style="1" customWidth="1"/>
    <col min="7" max="7" width="14" style="1" customWidth="1"/>
    <col min="8" max="8" width="13" style="1" customWidth="1"/>
    <col min="9" max="9" width="12.25" style="1" customWidth="1"/>
    <col min="10" max="10" width="21.75" style="1" customWidth="1"/>
    <col min="11" max="11" width="22.5" style="39" customWidth="1"/>
    <col min="12" max="12" width="9" style="1"/>
    <col min="13" max="13" width="10.5" style="1" bestFit="1" customWidth="1"/>
    <col min="14" max="16384" width="9" style="1"/>
  </cols>
  <sheetData>
    <row r="1" spans="1:11" ht="25.5">
      <c r="A1" s="61" t="s">
        <v>66</v>
      </c>
      <c r="B1" s="62"/>
      <c r="C1" s="62"/>
      <c r="D1" s="62"/>
      <c r="E1" s="62"/>
      <c r="F1" s="62"/>
      <c r="G1" s="62"/>
      <c r="H1" s="62"/>
      <c r="I1" s="62"/>
      <c r="J1" s="62"/>
      <c r="K1" s="63"/>
    </row>
    <row r="2" spans="1:11" ht="25.5">
      <c r="A2" s="64" t="s">
        <v>9</v>
      </c>
      <c r="B2" s="65"/>
      <c r="C2" s="65"/>
      <c r="D2" s="65"/>
      <c r="E2" s="65"/>
      <c r="F2" s="65"/>
      <c r="G2" s="65"/>
      <c r="H2" s="65"/>
      <c r="I2" s="65"/>
      <c r="J2" s="65"/>
      <c r="K2" s="66"/>
    </row>
    <row r="3" spans="1:11" ht="21" customHeight="1">
      <c r="A3" s="67" t="s">
        <v>237</v>
      </c>
      <c r="B3" s="65"/>
      <c r="C3" s="65"/>
      <c r="D3" s="65"/>
      <c r="E3" s="65"/>
      <c r="F3" s="65"/>
      <c r="G3" s="65"/>
      <c r="H3" s="65"/>
      <c r="I3" s="65"/>
      <c r="J3" s="65"/>
      <c r="K3" s="66"/>
    </row>
    <row r="4" spans="1:11" ht="24.75" customHeight="1">
      <c r="A4" s="68" t="s">
        <v>83</v>
      </c>
      <c r="B4" s="69"/>
      <c r="C4" s="69"/>
      <c r="D4" s="69"/>
      <c r="E4" s="69"/>
      <c r="F4" s="69"/>
      <c r="G4" s="69"/>
      <c r="H4" s="69"/>
      <c r="I4" s="69"/>
      <c r="J4" s="69"/>
      <c r="K4" s="69"/>
    </row>
    <row r="5" spans="1:11" ht="24.75" customHeight="1">
      <c r="A5" s="68" t="s">
        <v>238</v>
      </c>
      <c r="B5" s="69"/>
      <c r="C5" s="69"/>
      <c r="D5" s="69"/>
      <c r="E5" s="69"/>
      <c r="F5" s="69"/>
      <c r="G5" s="69"/>
      <c r="H5" s="69"/>
      <c r="I5" s="69"/>
      <c r="J5" s="69"/>
      <c r="K5" s="69"/>
    </row>
    <row r="6" spans="1:11" ht="19.5">
      <c r="A6" s="59" t="s">
        <v>0</v>
      </c>
      <c r="B6" s="60"/>
      <c r="C6" s="60"/>
      <c r="D6" s="60"/>
      <c r="E6" s="60"/>
      <c r="F6" s="60"/>
      <c r="G6" s="60"/>
      <c r="H6" s="60"/>
      <c r="I6" s="60"/>
      <c r="J6" s="60"/>
      <c r="K6" s="60"/>
    </row>
    <row r="7" spans="1:11" ht="47.25" customHeight="1">
      <c r="A7" s="72" t="s">
        <v>197</v>
      </c>
      <c r="B7" s="73"/>
      <c r="C7" s="73"/>
      <c r="D7" s="73"/>
      <c r="E7" s="73"/>
      <c r="F7" s="73"/>
      <c r="G7" s="73"/>
      <c r="H7" s="73"/>
      <c r="I7" s="73"/>
      <c r="J7" s="73"/>
      <c r="K7" s="73"/>
    </row>
    <row r="8" spans="1:11" ht="20.100000000000001" customHeight="1">
      <c r="A8" s="68" t="s">
        <v>88</v>
      </c>
      <c r="B8" s="74"/>
      <c r="C8" s="74"/>
      <c r="D8" s="74"/>
      <c r="E8" s="74"/>
      <c r="F8" s="74"/>
      <c r="G8" s="74"/>
      <c r="H8" s="74"/>
      <c r="I8" s="74"/>
      <c r="J8" s="74"/>
      <c r="K8" s="74"/>
    </row>
    <row r="9" spans="1:11" ht="40.5" customHeight="1">
      <c r="A9" s="68" t="s">
        <v>243</v>
      </c>
      <c r="B9" s="69"/>
      <c r="C9" s="69"/>
      <c r="D9" s="69"/>
      <c r="E9" s="69"/>
      <c r="F9" s="69"/>
      <c r="G9" s="69"/>
      <c r="H9" s="69"/>
      <c r="I9" s="69"/>
      <c r="J9" s="69"/>
      <c r="K9" s="69"/>
    </row>
    <row r="10" spans="1:11" ht="20.100000000000001" customHeight="1">
      <c r="A10" s="55" t="s">
        <v>1</v>
      </c>
      <c r="B10" s="55"/>
      <c r="C10" s="55"/>
      <c r="D10" s="55"/>
      <c r="E10" s="55"/>
      <c r="F10" s="55"/>
      <c r="G10" s="55"/>
      <c r="H10" s="55"/>
      <c r="I10" s="55"/>
      <c r="J10" s="55"/>
      <c r="K10" s="55"/>
    </row>
    <row r="11" spans="1:11" ht="20.100000000000001" customHeight="1">
      <c r="A11" s="74" t="s">
        <v>89</v>
      </c>
      <c r="B11" s="60"/>
      <c r="C11" s="60"/>
      <c r="D11" s="60"/>
      <c r="E11" s="60"/>
      <c r="F11" s="60"/>
      <c r="G11" s="60"/>
      <c r="H11" s="60"/>
      <c r="I11" s="60"/>
      <c r="J11" s="60"/>
      <c r="K11" s="60"/>
    </row>
    <row r="12" spans="1:11" ht="20.100000000000001" customHeight="1">
      <c r="A12" s="66" t="s">
        <v>212</v>
      </c>
      <c r="B12" s="75"/>
      <c r="C12" s="75"/>
      <c r="D12" s="75"/>
      <c r="E12" s="75"/>
      <c r="F12" s="75"/>
      <c r="G12" s="75"/>
      <c r="H12" s="75"/>
      <c r="I12" s="75"/>
      <c r="J12" s="75"/>
      <c r="K12" s="75"/>
    </row>
    <row r="13" spans="1:11" ht="20.100000000000001" customHeight="1">
      <c r="K13" s="1"/>
    </row>
    <row r="14" spans="1:11" ht="19.5">
      <c r="A14" s="42" t="s">
        <v>2</v>
      </c>
      <c r="B14" s="43"/>
      <c r="C14" s="43"/>
      <c r="D14" s="14"/>
      <c r="E14" s="14"/>
      <c r="F14" s="14"/>
      <c r="G14" s="14"/>
      <c r="H14" s="14"/>
      <c r="I14" s="13" t="s">
        <v>3</v>
      </c>
      <c r="J14" s="13"/>
      <c r="K14" s="44"/>
    </row>
    <row r="15" spans="1:11" ht="50.25" customHeight="1">
      <c r="A15" s="36" t="s">
        <v>4</v>
      </c>
      <c r="B15" s="19" t="s">
        <v>11</v>
      </c>
      <c r="C15" s="19" t="s">
        <v>68</v>
      </c>
      <c r="D15" s="19" t="s">
        <v>84</v>
      </c>
      <c r="E15" s="19" t="s">
        <v>85</v>
      </c>
      <c r="F15" s="19" t="s">
        <v>86</v>
      </c>
      <c r="G15" s="19" t="s">
        <v>87</v>
      </c>
      <c r="H15" s="15" t="s">
        <v>79</v>
      </c>
      <c r="I15" s="19" t="s">
        <v>80</v>
      </c>
      <c r="J15" s="19" t="s">
        <v>67</v>
      </c>
      <c r="K15" s="19" t="s">
        <v>245</v>
      </c>
    </row>
    <row r="16" spans="1:11" ht="30" customHeight="1">
      <c r="A16" s="70" t="s">
        <v>12</v>
      </c>
      <c r="B16" s="71"/>
      <c r="C16" s="71"/>
      <c r="D16" s="71"/>
      <c r="E16" s="71"/>
      <c r="F16" s="71"/>
      <c r="G16" s="71"/>
      <c r="H16" s="71"/>
      <c r="I16" s="71"/>
      <c r="J16" s="71"/>
      <c r="K16" s="71"/>
    </row>
    <row r="17" spans="1:11" ht="30" customHeight="1">
      <c r="A17" s="35" t="s">
        <v>81</v>
      </c>
      <c r="B17" s="8">
        <v>635000</v>
      </c>
      <c r="C17" s="8"/>
      <c r="D17" s="8">
        <v>21732</v>
      </c>
      <c r="E17" s="8">
        <v>54387</v>
      </c>
      <c r="F17" s="8">
        <v>72729</v>
      </c>
      <c r="G17" s="8"/>
      <c r="H17" s="8">
        <f t="shared" ref="H17:H38" si="0">SUM(D17:G17)</f>
        <v>148848</v>
      </c>
      <c r="I17" s="21">
        <f>H17/B17</f>
        <v>0.23440629921259842</v>
      </c>
      <c r="J17" s="21"/>
      <c r="K17" s="29" t="s">
        <v>199</v>
      </c>
    </row>
    <row r="18" spans="1:11" ht="30" customHeight="1">
      <c r="A18" s="35" t="s">
        <v>23</v>
      </c>
      <c r="B18" s="8">
        <v>145000</v>
      </c>
      <c r="C18" s="8"/>
      <c r="D18" s="8">
        <v>0</v>
      </c>
      <c r="E18" s="8">
        <v>4475</v>
      </c>
      <c r="F18" s="8">
        <v>5000</v>
      </c>
      <c r="G18" s="8"/>
      <c r="H18" s="8">
        <f t="shared" si="0"/>
        <v>9475</v>
      </c>
      <c r="I18" s="21">
        <f t="shared" ref="I18:I39" si="1">H18/B18</f>
        <v>6.5344827586206897E-2</v>
      </c>
      <c r="J18" s="21"/>
      <c r="K18" s="29" t="s">
        <v>199</v>
      </c>
    </row>
    <row r="19" spans="1:11" ht="30" customHeight="1">
      <c r="A19" s="35" t="s">
        <v>39</v>
      </c>
      <c r="B19" s="8">
        <v>6300000</v>
      </c>
      <c r="C19" s="8"/>
      <c r="D19" s="8">
        <v>26387</v>
      </c>
      <c r="E19" s="8">
        <v>1178262</v>
      </c>
      <c r="F19" s="8">
        <v>0</v>
      </c>
      <c r="G19" s="8"/>
      <c r="H19" s="8">
        <f t="shared" si="0"/>
        <v>1204649</v>
      </c>
      <c r="I19" s="21">
        <f t="shared" si="1"/>
        <v>0.19121412698412699</v>
      </c>
      <c r="J19" s="21"/>
      <c r="K19" s="29" t="s">
        <v>199</v>
      </c>
    </row>
    <row r="20" spans="1:11" ht="30" customHeight="1">
      <c r="A20" s="35" t="s">
        <v>82</v>
      </c>
      <c r="B20" s="8">
        <v>11000000</v>
      </c>
      <c r="C20" s="8">
        <v>10000000</v>
      </c>
      <c r="D20" s="8">
        <v>0</v>
      </c>
      <c r="E20" s="8">
        <v>2034693</v>
      </c>
      <c r="F20" s="8">
        <v>2380468</v>
      </c>
      <c r="G20" s="8"/>
      <c r="H20" s="8">
        <f t="shared" si="0"/>
        <v>4415161</v>
      </c>
      <c r="I20" s="21">
        <f>H20/C20</f>
        <v>0.44151610000000002</v>
      </c>
      <c r="J20" s="28" t="s">
        <v>227</v>
      </c>
      <c r="K20" s="29" t="s">
        <v>199</v>
      </c>
    </row>
    <row r="21" spans="1:11" ht="30" customHeight="1">
      <c r="A21" s="35" t="s">
        <v>40</v>
      </c>
      <c r="B21" s="8">
        <v>2500000</v>
      </c>
      <c r="C21" s="8"/>
      <c r="D21" s="8">
        <v>0</v>
      </c>
      <c r="E21" s="8">
        <v>436276</v>
      </c>
      <c r="F21" s="8">
        <v>408136</v>
      </c>
      <c r="G21" s="8"/>
      <c r="H21" s="8">
        <f t="shared" si="0"/>
        <v>844412</v>
      </c>
      <c r="I21" s="21">
        <f t="shared" si="1"/>
        <v>0.33776479999999998</v>
      </c>
      <c r="J21" s="21"/>
      <c r="K21" s="29" t="s">
        <v>199</v>
      </c>
    </row>
    <row r="22" spans="1:11" ht="81" customHeight="1">
      <c r="A22" s="35" t="s">
        <v>225</v>
      </c>
      <c r="B22" s="8">
        <v>2500000</v>
      </c>
      <c r="C22" s="8">
        <v>0</v>
      </c>
      <c r="D22" s="8">
        <v>4000</v>
      </c>
      <c r="E22" s="8">
        <v>-4000</v>
      </c>
      <c r="F22" s="8">
        <v>0</v>
      </c>
      <c r="G22" s="8"/>
      <c r="H22" s="8">
        <f t="shared" si="0"/>
        <v>0</v>
      </c>
      <c r="I22" s="25">
        <v>0</v>
      </c>
      <c r="J22" s="28" t="s">
        <v>264</v>
      </c>
      <c r="K22" s="29"/>
    </row>
    <row r="23" spans="1:11" ht="24.75" customHeight="1">
      <c r="A23" s="35" t="s">
        <v>162</v>
      </c>
      <c r="B23" s="8">
        <v>100000</v>
      </c>
      <c r="C23" s="8"/>
      <c r="D23" s="8">
        <v>0</v>
      </c>
      <c r="E23" s="8">
        <v>0</v>
      </c>
      <c r="F23" s="8">
        <v>0</v>
      </c>
      <c r="G23" s="8"/>
      <c r="H23" s="8">
        <f t="shared" si="0"/>
        <v>0</v>
      </c>
      <c r="I23" s="21">
        <f t="shared" si="1"/>
        <v>0</v>
      </c>
      <c r="J23" s="21"/>
      <c r="K23" s="29" t="s">
        <v>202</v>
      </c>
    </row>
    <row r="24" spans="1:11" ht="22.5" customHeight="1">
      <c r="A24" s="35" t="s">
        <v>159</v>
      </c>
      <c r="B24" s="8">
        <v>100000</v>
      </c>
      <c r="C24" s="8"/>
      <c r="D24" s="8">
        <v>0</v>
      </c>
      <c r="E24" s="8">
        <v>0</v>
      </c>
      <c r="F24" s="8">
        <v>0</v>
      </c>
      <c r="G24" s="8"/>
      <c r="H24" s="8">
        <f t="shared" si="0"/>
        <v>0</v>
      </c>
      <c r="I24" s="21">
        <f t="shared" si="1"/>
        <v>0</v>
      </c>
      <c r="J24" s="21"/>
      <c r="K24" s="29" t="s">
        <v>202</v>
      </c>
    </row>
    <row r="25" spans="1:11" ht="25.5" customHeight="1">
      <c r="A25" s="35" t="s">
        <v>161</v>
      </c>
      <c r="B25" s="8">
        <v>100000</v>
      </c>
      <c r="C25" s="8"/>
      <c r="D25" s="8">
        <v>0</v>
      </c>
      <c r="E25" s="8">
        <v>99000</v>
      </c>
      <c r="F25" s="8">
        <v>0</v>
      </c>
      <c r="G25" s="8"/>
      <c r="H25" s="8">
        <f t="shared" si="0"/>
        <v>99000</v>
      </c>
      <c r="I25" s="21">
        <f t="shared" si="1"/>
        <v>0.99</v>
      </c>
      <c r="J25" s="21"/>
      <c r="K25" s="29"/>
    </row>
    <row r="26" spans="1:11" ht="24.75" customHeight="1">
      <c r="A26" s="35" t="s">
        <v>160</v>
      </c>
      <c r="B26" s="8">
        <v>100000</v>
      </c>
      <c r="C26" s="8"/>
      <c r="D26" s="8">
        <v>0</v>
      </c>
      <c r="E26" s="8">
        <v>0</v>
      </c>
      <c r="F26" s="8">
        <v>0</v>
      </c>
      <c r="G26" s="8"/>
      <c r="H26" s="8">
        <f t="shared" si="0"/>
        <v>0</v>
      </c>
      <c r="I26" s="21">
        <f t="shared" si="1"/>
        <v>0</v>
      </c>
      <c r="J26" s="21"/>
      <c r="K26" s="29" t="s">
        <v>199</v>
      </c>
    </row>
    <row r="27" spans="1:11" ht="30" customHeight="1">
      <c r="A27" s="35" t="s">
        <v>163</v>
      </c>
      <c r="B27" s="8">
        <v>407000</v>
      </c>
      <c r="C27" s="8"/>
      <c r="D27" s="8">
        <v>6282</v>
      </c>
      <c r="E27" s="8">
        <v>18846</v>
      </c>
      <c r="F27" s="8">
        <v>18846</v>
      </c>
      <c r="G27" s="8"/>
      <c r="H27" s="8">
        <f t="shared" si="0"/>
        <v>43974</v>
      </c>
      <c r="I27" s="21">
        <f t="shared" si="1"/>
        <v>0.10804422604422605</v>
      </c>
      <c r="J27" s="21"/>
      <c r="K27" s="29" t="s">
        <v>199</v>
      </c>
    </row>
    <row r="28" spans="1:11" ht="30" customHeight="1">
      <c r="A28" s="29" t="s">
        <v>164</v>
      </c>
      <c r="B28" s="8">
        <v>546000</v>
      </c>
      <c r="C28" s="8"/>
      <c r="D28" s="8">
        <v>0</v>
      </c>
      <c r="E28" s="27">
        <v>39800</v>
      </c>
      <c r="F28" s="8">
        <v>34800</v>
      </c>
      <c r="G28" s="8"/>
      <c r="H28" s="8">
        <f t="shared" si="0"/>
        <v>74600</v>
      </c>
      <c r="I28" s="21">
        <f t="shared" si="1"/>
        <v>0.13663003663003662</v>
      </c>
      <c r="J28" s="28"/>
      <c r="K28" s="29" t="s">
        <v>199</v>
      </c>
    </row>
    <row r="29" spans="1:11" ht="30" customHeight="1">
      <c r="A29" s="29" t="s">
        <v>213</v>
      </c>
      <c r="B29" s="8">
        <v>113000</v>
      </c>
      <c r="C29" s="8"/>
      <c r="D29" s="8">
        <v>0</v>
      </c>
      <c r="E29" s="27">
        <v>9360</v>
      </c>
      <c r="F29" s="27">
        <v>0</v>
      </c>
      <c r="G29" s="27"/>
      <c r="H29" s="8">
        <f t="shared" si="0"/>
        <v>9360</v>
      </c>
      <c r="I29" s="21">
        <f t="shared" si="1"/>
        <v>8.2831858407079642E-2</v>
      </c>
      <c r="J29" s="28"/>
      <c r="K29" s="29" t="s">
        <v>199</v>
      </c>
    </row>
    <row r="30" spans="1:11" ht="30" customHeight="1">
      <c r="A30" s="29" t="s">
        <v>214</v>
      </c>
      <c r="B30" s="8">
        <v>200000</v>
      </c>
      <c r="C30" s="8"/>
      <c r="D30" s="8">
        <v>35000</v>
      </c>
      <c r="E30" s="8">
        <v>100155</v>
      </c>
      <c r="F30" s="8">
        <v>39200</v>
      </c>
      <c r="G30" s="8"/>
      <c r="H30" s="8">
        <f t="shared" si="0"/>
        <v>174355</v>
      </c>
      <c r="I30" s="21">
        <f t="shared" si="1"/>
        <v>0.87177499999999997</v>
      </c>
      <c r="J30" s="21"/>
      <c r="K30" s="29"/>
    </row>
    <row r="31" spans="1:11" ht="30" customHeight="1">
      <c r="A31" s="29" t="s">
        <v>215</v>
      </c>
      <c r="B31" s="8">
        <v>200000</v>
      </c>
      <c r="C31" s="8"/>
      <c r="D31" s="8">
        <v>0</v>
      </c>
      <c r="E31" s="8">
        <v>0</v>
      </c>
      <c r="F31" s="8"/>
      <c r="G31" s="8"/>
      <c r="H31" s="8">
        <f t="shared" si="0"/>
        <v>0</v>
      </c>
      <c r="I31" s="21">
        <f t="shared" si="1"/>
        <v>0</v>
      </c>
      <c r="J31" s="21"/>
      <c r="K31" s="29" t="s">
        <v>200</v>
      </c>
    </row>
    <row r="32" spans="1:11" ht="27" customHeight="1">
      <c r="A32" s="29" t="s">
        <v>216</v>
      </c>
      <c r="B32" s="8">
        <v>300000</v>
      </c>
      <c r="C32" s="8"/>
      <c r="D32" s="8">
        <v>110000</v>
      </c>
      <c r="E32" s="8">
        <v>32000</v>
      </c>
      <c r="F32" s="8">
        <v>48000</v>
      </c>
      <c r="G32" s="8"/>
      <c r="H32" s="8">
        <f t="shared" si="0"/>
        <v>190000</v>
      </c>
      <c r="I32" s="21">
        <f t="shared" si="1"/>
        <v>0.6333333333333333</v>
      </c>
      <c r="J32" s="21"/>
      <c r="K32" s="29" t="s">
        <v>200</v>
      </c>
    </row>
    <row r="33" spans="1:11" ht="30" customHeight="1">
      <c r="A33" s="29" t="s">
        <v>217</v>
      </c>
      <c r="B33" s="8">
        <v>30000</v>
      </c>
      <c r="C33" s="8"/>
      <c r="D33" s="8">
        <v>0</v>
      </c>
      <c r="E33" s="8">
        <v>0</v>
      </c>
      <c r="F33" s="8"/>
      <c r="G33" s="8"/>
      <c r="H33" s="8">
        <f t="shared" si="0"/>
        <v>0</v>
      </c>
      <c r="I33" s="21">
        <f t="shared" si="1"/>
        <v>0</v>
      </c>
      <c r="J33" s="21"/>
      <c r="K33" s="29" t="s">
        <v>200</v>
      </c>
    </row>
    <row r="34" spans="1:11" ht="30" customHeight="1">
      <c r="A34" s="29" t="s">
        <v>218</v>
      </c>
      <c r="B34" s="8">
        <v>20000</v>
      </c>
      <c r="C34" s="8"/>
      <c r="D34" s="8">
        <v>0</v>
      </c>
      <c r="E34" s="8">
        <v>0</v>
      </c>
      <c r="F34" s="8"/>
      <c r="G34" s="8"/>
      <c r="H34" s="8">
        <f t="shared" si="0"/>
        <v>0</v>
      </c>
      <c r="I34" s="21">
        <f t="shared" si="1"/>
        <v>0</v>
      </c>
      <c r="J34" s="21"/>
      <c r="K34" s="29" t="s">
        <v>200</v>
      </c>
    </row>
    <row r="35" spans="1:11" ht="30" customHeight="1">
      <c r="A35" s="29" t="s">
        <v>219</v>
      </c>
      <c r="B35" s="8">
        <v>20000</v>
      </c>
      <c r="C35" s="8"/>
      <c r="D35" s="8">
        <v>0</v>
      </c>
      <c r="E35" s="8">
        <v>0</v>
      </c>
      <c r="F35" s="8"/>
      <c r="G35" s="8"/>
      <c r="H35" s="8">
        <f t="shared" si="0"/>
        <v>0</v>
      </c>
      <c r="I35" s="21">
        <f t="shared" si="1"/>
        <v>0</v>
      </c>
      <c r="J35" s="21"/>
      <c r="K35" s="29" t="s">
        <v>200</v>
      </c>
    </row>
    <row r="36" spans="1:11" ht="30" customHeight="1">
      <c r="A36" s="29" t="s">
        <v>220</v>
      </c>
      <c r="B36" s="8">
        <v>5040000</v>
      </c>
      <c r="C36" s="8"/>
      <c r="D36" s="8">
        <v>19500</v>
      </c>
      <c r="E36" s="8">
        <v>1228882</v>
      </c>
      <c r="F36" s="8">
        <v>1233764</v>
      </c>
      <c r="G36" s="8"/>
      <c r="H36" s="8">
        <f t="shared" si="0"/>
        <v>2482146</v>
      </c>
      <c r="I36" s="21">
        <f t="shared" si="1"/>
        <v>0.49248928571428574</v>
      </c>
      <c r="J36" s="21"/>
      <c r="K36" s="29" t="s">
        <v>200</v>
      </c>
    </row>
    <row r="37" spans="1:11" ht="24.75" customHeight="1">
      <c r="A37" s="29" t="s">
        <v>221</v>
      </c>
      <c r="B37" s="8">
        <v>3000000</v>
      </c>
      <c r="C37" s="8"/>
      <c r="D37" s="8">
        <v>693000</v>
      </c>
      <c r="E37" s="8">
        <v>606000</v>
      </c>
      <c r="F37" s="8">
        <v>375000</v>
      </c>
      <c r="G37" s="8"/>
      <c r="H37" s="8">
        <f t="shared" si="0"/>
        <v>1674000</v>
      </c>
      <c r="I37" s="21">
        <f t="shared" si="1"/>
        <v>0.55800000000000005</v>
      </c>
      <c r="J37" s="21"/>
      <c r="K37" s="29" t="s">
        <v>200</v>
      </c>
    </row>
    <row r="38" spans="1:11" ht="30" customHeight="1">
      <c r="A38" s="29" t="s">
        <v>222</v>
      </c>
      <c r="B38" s="8">
        <v>451000</v>
      </c>
      <c r="C38" s="8"/>
      <c r="D38" s="8">
        <v>1205</v>
      </c>
      <c r="E38" s="8">
        <v>82661</v>
      </c>
      <c r="F38" s="8">
        <v>19254</v>
      </c>
      <c r="G38" s="8"/>
      <c r="H38" s="8">
        <f t="shared" si="0"/>
        <v>103120</v>
      </c>
      <c r="I38" s="21">
        <f t="shared" si="1"/>
        <v>0.22864745011086474</v>
      </c>
      <c r="J38" s="21"/>
      <c r="K38" s="29" t="s">
        <v>199</v>
      </c>
    </row>
    <row r="39" spans="1:11" s="2" customFormat="1" ht="30" customHeight="1">
      <c r="A39" s="5" t="s">
        <v>13</v>
      </c>
      <c r="B39" s="7">
        <f>SUM(B17:B38)</f>
        <v>33807000</v>
      </c>
      <c r="C39" s="7"/>
      <c r="D39" s="7">
        <f>SUM(D17:D38)</f>
        <v>917106</v>
      </c>
      <c r="E39" s="26">
        <f>SUM(E17:E38)</f>
        <v>5920797</v>
      </c>
      <c r="F39" s="7">
        <f>SUM(F17:F38)</f>
        <v>4635197</v>
      </c>
      <c r="G39" s="7">
        <f>SUM(G17:G38)</f>
        <v>0</v>
      </c>
      <c r="H39" s="7">
        <f>SUM(H17:H38)</f>
        <v>11473100</v>
      </c>
      <c r="I39" s="22">
        <f t="shared" si="1"/>
        <v>0.33937054456177712</v>
      </c>
      <c r="J39" s="22"/>
      <c r="K39" s="45"/>
    </row>
    <row r="40" spans="1:11" s="2" customFormat="1" ht="29.25" customHeight="1">
      <c r="A40" s="76" t="s">
        <v>69</v>
      </c>
      <c r="B40" s="77"/>
      <c r="C40" s="77"/>
      <c r="D40" s="77"/>
      <c r="E40" s="77"/>
      <c r="F40" s="77"/>
      <c r="G40" s="77"/>
      <c r="H40" s="77"/>
      <c r="I40" s="77"/>
      <c r="J40" s="77"/>
      <c r="K40" s="78"/>
    </row>
    <row r="41" spans="1:11" s="2" customFormat="1" ht="39.75" customHeight="1">
      <c r="A41" s="29" t="s">
        <v>228</v>
      </c>
      <c r="B41" s="40">
        <v>245000</v>
      </c>
      <c r="C41" s="41"/>
      <c r="D41" s="40">
        <v>0</v>
      </c>
      <c r="E41" s="8">
        <v>10000</v>
      </c>
      <c r="F41" s="8">
        <v>-10000</v>
      </c>
      <c r="G41" s="8"/>
      <c r="H41" s="40">
        <f>SUM(D41:G41)</f>
        <v>0</v>
      </c>
      <c r="I41" s="21">
        <f>H41/B41</f>
        <v>0</v>
      </c>
      <c r="J41" s="35" t="s">
        <v>265</v>
      </c>
      <c r="K41" s="29" t="s">
        <v>231</v>
      </c>
    </row>
    <row r="42" spans="1:11" ht="27.75" customHeight="1">
      <c r="A42" s="5" t="s">
        <v>13</v>
      </c>
      <c r="B42" s="7">
        <f>SUM(B41:B41)</f>
        <v>245000</v>
      </c>
      <c r="C42" s="7"/>
      <c r="D42" s="7">
        <f>SUM(D41:D41)</f>
        <v>0</v>
      </c>
      <c r="E42" s="7">
        <f>SUM(E41:E41)</f>
        <v>10000</v>
      </c>
      <c r="F42" s="7">
        <f>SUM(F41:F41)</f>
        <v>-10000</v>
      </c>
      <c r="G42" s="7">
        <f>SUM(G41:G41)</f>
        <v>0</v>
      </c>
      <c r="H42" s="7">
        <f>SUM(H41:H41)</f>
        <v>0</v>
      </c>
      <c r="I42" s="22">
        <f>H42/B42</f>
        <v>0</v>
      </c>
      <c r="J42" s="22"/>
      <c r="K42" s="45"/>
    </row>
    <row r="43" spans="1:11" ht="30" customHeight="1">
      <c r="A43" s="70" t="s">
        <v>14</v>
      </c>
      <c r="B43" s="71"/>
      <c r="C43" s="71"/>
      <c r="D43" s="71"/>
      <c r="E43" s="71"/>
      <c r="F43" s="71"/>
      <c r="G43" s="71"/>
      <c r="H43" s="71"/>
      <c r="I43" s="71"/>
      <c r="J43" s="71"/>
      <c r="K43" s="71"/>
    </row>
    <row r="44" spans="1:11" ht="30" customHeight="1">
      <c r="A44" s="35" t="s">
        <v>156</v>
      </c>
      <c r="B44" s="8">
        <v>194000</v>
      </c>
      <c r="C44" s="8"/>
      <c r="D44" s="8">
        <v>0</v>
      </c>
      <c r="E44" s="8">
        <v>11469</v>
      </c>
      <c r="F44" s="8">
        <v>43021</v>
      </c>
      <c r="G44" s="8"/>
      <c r="H44" s="40">
        <f t="shared" ref="H44:H58" si="2">SUM(D44:G44)</f>
        <v>54490</v>
      </c>
      <c r="I44" s="21">
        <f t="shared" ref="I44:I59" si="3">H44/B44</f>
        <v>0.2808762886597938</v>
      </c>
      <c r="J44" s="21"/>
      <c r="K44" s="29" t="s">
        <v>199</v>
      </c>
    </row>
    <row r="45" spans="1:11" ht="45" customHeight="1">
      <c r="A45" s="29" t="s">
        <v>41</v>
      </c>
      <c r="B45" s="8">
        <v>107000</v>
      </c>
      <c r="C45" s="8"/>
      <c r="D45" s="8">
        <v>0</v>
      </c>
      <c r="E45" s="8">
        <v>4050</v>
      </c>
      <c r="F45" s="8">
        <v>9373</v>
      </c>
      <c r="G45" s="8"/>
      <c r="H45" s="54">
        <f t="shared" si="2"/>
        <v>13423</v>
      </c>
      <c r="I45" s="21">
        <f t="shared" si="3"/>
        <v>0.12544859813084111</v>
      </c>
      <c r="J45" s="21"/>
      <c r="K45" s="29" t="s">
        <v>199</v>
      </c>
    </row>
    <row r="46" spans="1:11" ht="30" customHeight="1">
      <c r="A46" s="29" t="s">
        <v>30</v>
      </c>
      <c r="B46" s="8">
        <v>50000</v>
      </c>
      <c r="C46" s="8"/>
      <c r="D46" s="8">
        <v>0</v>
      </c>
      <c r="E46" s="8">
        <v>0</v>
      </c>
      <c r="F46" s="8">
        <v>0</v>
      </c>
      <c r="G46" s="8"/>
      <c r="H46" s="54">
        <f t="shared" si="2"/>
        <v>0</v>
      </c>
      <c r="I46" s="21">
        <f t="shared" si="3"/>
        <v>0</v>
      </c>
      <c r="J46" s="21"/>
      <c r="K46" s="29" t="s">
        <v>199</v>
      </c>
    </row>
    <row r="47" spans="1:11" ht="30" customHeight="1">
      <c r="A47" s="29" t="s">
        <v>157</v>
      </c>
      <c r="B47" s="8">
        <v>400000</v>
      </c>
      <c r="C47" s="8"/>
      <c r="D47" s="8">
        <v>0</v>
      </c>
      <c r="E47" s="8">
        <v>0</v>
      </c>
      <c r="F47" s="8">
        <v>0</v>
      </c>
      <c r="G47" s="8"/>
      <c r="H47" s="54">
        <f t="shared" si="2"/>
        <v>0</v>
      </c>
      <c r="I47" s="21">
        <f t="shared" si="3"/>
        <v>0</v>
      </c>
      <c r="J47" s="21"/>
      <c r="K47" s="29" t="s">
        <v>199</v>
      </c>
    </row>
    <row r="48" spans="1:11" ht="51.75" customHeight="1">
      <c r="A48" s="29" t="s">
        <v>24</v>
      </c>
      <c r="B48" s="8">
        <v>300000</v>
      </c>
      <c r="C48" s="8"/>
      <c r="D48" s="8">
        <v>0</v>
      </c>
      <c r="E48" s="8">
        <v>0</v>
      </c>
      <c r="F48" s="8">
        <v>171500</v>
      </c>
      <c r="G48" s="8"/>
      <c r="H48" s="54">
        <f t="shared" si="2"/>
        <v>171500</v>
      </c>
      <c r="I48" s="21">
        <f t="shared" si="3"/>
        <v>0.57166666666666666</v>
      </c>
      <c r="J48" s="21"/>
      <c r="K48" s="29" t="s">
        <v>251</v>
      </c>
    </row>
    <row r="49" spans="1:11" ht="35.25" customHeight="1">
      <c r="A49" s="29" t="s">
        <v>42</v>
      </c>
      <c r="B49" s="8">
        <v>16000</v>
      </c>
      <c r="C49" s="8"/>
      <c r="D49" s="8">
        <v>0</v>
      </c>
      <c r="E49" s="8">
        <v>0</v>
      </c>
      <c r="F49" s="8">
        <v>10080</v>
      </c>
      <c r="G49" s="8"/>
      <c r="H49" s="54">
        <f t="shared" si="2"/>
        <v>10080</v>
      </c>
      <c r="I49" s="21">
        <f t="shared" si="3"/>
        <v>0.63</v>
      </c>
      <c r="J49" s="21"/>
      <c r="K49" s="29" t="s">
        <v>199</v>
      </c>
    </row>
    <row r="50" spans="1:11" ht="60.75" customHeight="1">
      <c r="A50" s="29" t="s">
        <v>43</v>
      </c>
      <c r="B50" s="8">
        <v>139000</v>
      </c>
      <c r="C50" s="8"/>
      <c r="D50" s="8">
        <v>6400</v>
      </c>
      <c r="E50" s="8">
        <v>8000</v>
      </c>
      <c r="F50" s="8">
        <v>57600</v>
      </c>
      <c r="G50" s="8"/>
      <c r="H50" s="54">
        <f t="shared" si="2"/>
        <v>72000</v>
      </c>
      <c r="I50" s="21">
        <f t="shared" si="3"/>
        <v>0.51798561151079137</v>
      </c>
      <c r="J50" s="21"/>
      <c r="K50" s="29" t="s">
        <v>199</v>
      </c>
    </row>
    <row r="51" spans="1:11" ht="45" customHeight="1">
      <c r="A51" s="29" t="s">
        <v>44</v>
      </c>
      <c r="B51" s="8">
        <v>160000</v>
      </c>
      <c r="C51" s="8"/>
      <c r="D51" s="8">
        <v>0</v>
      </c>
      <c r="E51" s="8">
        <v>4000</v>
      </c>
      <c r="F51" s="8">
        <v>15520</v>
      </c>
      <c r="G51" s="8"/>
      <c r="H51" s="54">
        <f t="shared" si="2"/>
        <v>19520</v>
      </c>
      <c r="I51" s="21">
        <f t="shared" si="3"/>
        <v>0.122</v>
      </c>
      <c r="J51" s="21"/>
      <c r="K51" s="29" t="s">
        <v>199</v>
      </c>
    </row>
    <row r="52" spans="1:11" ht="30" customHeight="1">
      <c r="A52" s="35" t="s">
        <v>45</v>
      </c>
      <c r="B52" s="8">
        <v>1700000</v>
      </c>
      <c r="C52" s="8"/>
      <c r="D52" s="8">
        <v>0</v>
      </c>
      <c r="E52" s="8">
        <v>0</v>
      </c>
      <c r="F52" s="8">
        <v>229371</v>
      </c>
      <c r="G52" s="8"/>
      <c r="H52" s="54">
        <f t="shared" si="2"/>
        <v>229371</v>
      </c>
      <c r="I52" s="21">
        <f t="shared" si="3"/>
        <v>0.13492411764705883</v>
      </c>
      <c r="J52" s="21"/>
      <c r="K52" s="29" t="s">
        <v>204</v>
      </c>
    </row>
    <row r="53" spans="1:11" ht="30" customHeight="1">
      <c r="A53" s="35" t="s">
        <v>158</v>
      </c>
      <c r="B53" s="8">
        <v>300000</v>
      </c>
      <c r="C53" s="8"/>
      <c r="D53" s="8">
        <v>0</v>
      </c>
      <c r="E53" s="8">
        <v>0</v>
      </c>
      <c r="F53" s="8">
        <v>0</v>
      </c>
      <c r="G53" s="8"/>
      <c r="H53" s="54">
        <f t="shared" si="2"/>
        <v>0</v>
      </c>
      <c r="I53" s="21">
        <f t="shared" si="3"/>
        <v>0</v>
      </c>
      <c r="J53" s="21"/>
      <c r="K53" s="29" t="s">
        <v>199</v>
      </c>
    </row>
    <row r="54" spans="1:11" ht="30" customHeight="1">
      <c r="A54" s="29" t="s">
        <v>165</v>
      </c>
      <c r="B54" s="8">
        <v>800000</v>
      </c>
      <c r="C54" s="8"/>
      <c r="D54" s="8">
        <v>0</v>
      </c>
      <c r="E54" s="8">
        <v>69278</v>
      </c>
      <c r="F54" s="8">
        <v>149836</v>
      </c>
      <c r="G54" s="8"/>
      <c r="H54" s="54">
        <f t="shared" si="2"/>
        <v>219114</v>
      </c>
      <c r="I54" s="21">
        <f t="shared" si="3"/>
        <v>0.27389249999999998</v>
      </c>
      <c r="J54" s="21"/>
      <c r="K54" s="29" t="s">
        <v>200</v>
      </c>
    </row>
    <row r="55" spans="1:11" ht="30" customHeight="1">
      <c r="A55" s="29" t="s">
        <v>166</v>
      </c>
      <c r="B55" s="8">
        <v>100000</v>
      </c>
      <c r="C55" s="8"/>
      <c r="D55" s="8">
        <v>0</v>
      </c>
      <c r="E55" s="8">
        <v>0</v>
      </c>
      <c r="F55" s="8"/>
      <c r="G55" s="8"/>
      <c r="H55" s="54">
        <f t="shared" si="2"/>
        <v>0</v>
      </c>
      <c r="I55" s="21">
        <f t="shared" si="3"/>
        <v>0</v>
      </c>
      <c r="J55" s="21"/>
      <c r="K55" s="29" t="s">
        <v>200</v>
      </c>
    </row>
    <row r="56" spans="1:11" ht="30" customHeight="1">
      <c r="A56" s="35" t="s">
        <v>167</v>
      </c>
      <c r="B56" s="8">
        <v>1500000</v>
      </c>
      <c r="C56" s="8"/>
      <c r="D56" s="8">
        <v>0</v>
      </c>
      <c r="E56" s="8">
        <v>290861</v>
      </c>
      <c r="F56" s="8">
        <v>305822</v>
      </c>
      <c r="G56" s="8"/>
      <c r="H56" s="54">
        <f t="shared" si="2"/>
        <v>596683</v>
      </c>
      <c r="I56" s="21">
        <f t="shared" si="3"/>
        <v>0.39778866666666668</v>
      </c>
      <c r="J56" s="21"/>
      <c r="K56" s="29" t="s">
        <v>200</v>
      </c>
    </row>
    <row r="57" spans="1:11" s="2" customFormat="1" ht="30" customHeight="1">
      <c r="A57" s="35" t="s">
        <v>168</v>
      </c>
      <c r="B57" s="8">
        <v>6000000</v>
      </c>
      <c r="C57" s="8">
        <v>4500000</v>
      </c>
      <c r="D57" s="8">
        <v>940000</v>
      </c>
      <c r="E57" s="8">
        <v>940000</v>
      </c>
      <c r="F57" s="8">
        <v>990000</v>
      </c>
      <c r="G57" s="8"/>
      <c r="H57" s="54">
        <f t="shared" si="2"/>
        <v>2870000</v>
      </c>
      <c r="I57" s="21">
        <f>H57/C57</f>
        <v>0.63777777777777778</v>
      </c>
      <c r="J57" s="28" t="s">
        <v>247</v>
      </c>
      <c r="K57" s="29" t="s">
        <v>200</v>
      </c>
    </row>
    <row r="58" spans="1:11" s="2" customFormat="1" ht="54" customHeight="1">
      <c r="A58" s="29" t="s">
        <v>169</v>
      </c>
      <c r="B58" s="8">
        <v>278000</v>
      </c>
      <c r="C58" s="8"/>
      <c r="D58" s="8">
        <v>200</v>
      </c>
      <c r="E58" s="8">
        <v>7870</v>
      </c>
      <c r="F58" s="8">
        <v>52028</v>
      </c>
      <c r="G58" s="8"/>
      <c r="H58" s="54">
        <f t="shared" si="2"/>
        <v>60098</v>
      </c>
      <c r="I58" s="21">
        <f t="shared" si="3"/>
        <v>0.21617985611510793</v>
      </c>
      <c r="J58" s="21"/>
      <c r="K58" s="29" t="s">
        <v>199</v>
      </c>
    </row>
    <row r="59" spans="1:11" s="2" customFormat="1" ht="30" customHeight="1">
      <c r="A59" s="5" t="s">
        <v>13</v>
      </c>
      <c r="B59" s="7">
        <f>SUM(B44:B58)</f>
        <v>12044000</v>
      </c>
      <c r="C59" s="7"/>
      <c r="D59" s="7">
        <f>SUM(D44:D58)</f>
        <v>946600</v>
      </c>
      <c r="E59" s="7">
        <f>SUM(E44:E58)</f>
        <v>1335528</v>
      </c>
      <c r="F59" s="7">
        <f>SUM(F44:F58)</f>
        <v>2034151</v>
      </c>
      <c r="G59" s="7">
        <f>SUM(G44:G58)</f>
        <v>0</v>
      </c>
      <c r="H59" s="30">
        <f>SUM(H44:H58)</f>
        <v>4316279</v>
      </c>
      <c r="I59" s="22">
        <f t="shared" si="3"/>
        <v>0.35837587180338759</v>
      </c>
      <c r="J59" s="22"/>
      <c r="K59" s="45"/>
    </row>
    <row r="60" spans="1:11" ht="30" customHeight="1">
      <c r="A60" s="76" t="s">
        <v>15</v>
      </c>
      <c r="B60" s="77"/>
      <c r="C60" s="77"/>
      <c r="D60" s="77"/>
      <c r="E60" s="77"/>
      <c r="F60" s="77"/>
      <c r="G60" s="77"/>
      <c r="H60" s="77"/>
      <c r="I60" s="77"/>
      <c r="J60" s="77"/>
      <c r="K60" s="78"/>
    </row>
    <row r="61" spans="1:11" ht="30" customHeight="1">
      <c r="A61" s="29" t="s">
        <v>91</v>
      </c>
      <c r="B61" s="8">
        <v>274000</v>
      </c>
      <c r="C61" s="8"/>
      <c r="D61" s="8">
        <v>86470</v>
      </c>
      <c r="E61" s="8">
        <v>91560</v>
      </c>
      <c r="F61" s="8">
        <v>44923</v>
      </c>
      <c r="G61" s="8"/>
      <c r="H61" s="8">
        <f t="shared" ref="H61:H108" si="4">SUM(D61:G61)</f>
        <v>222953</v>
      </c>
      <c r="I61" s="32">
        <f t="shared" ref="I61:I109" si="5">H61/B61</f>
        <v>0.81369708029197085</v>
      </c>
      <c r="J61" s="32"/>
      <c r="K61" s="29"/>
    </row>
    <row r="62" spans="1:11" ht="30" customHeight="1">
      <c r="A62" s="29" t="s">
        <v>100</v>
      </c>
      <c r="B62" s="8">
        <v>100000</v>
      </c>
      <c r="C62" s="8"/>
      <c r="D62" s="8">
        <v>7216</v>
      </c>
      <c r="E62" s="8">
        <v>0</v>
      </c>
      <c r="F62" s="8">
        <v>0</v>
      </c>
      <c r="G62" s="8"/>
      <c r="H62" s="8">
        <f t="shared" si="4"/>
        <v>7216</v>
      </c>
      <c r="I62" s="32">
        <f t="shared" si="5"/>
        <v>7.2160000000000002E-2</v>
      </c>
      <c r="J62" s="32"/>
      <c r="K62" s="29" t="s">
        <v>199</v>
      </c>
    </row>
    <row r="63" spans="1:11" ht="30" customHeight="1">
      <c r="A63" s="29" t="s">
        <v>101</v>
      </c>
      <c r="B63" s="8">
        <v>686000</v>
      </c>
      <c r="C63" s="8"/>
      <c r="D63" s="8">
        <v>3918</v>
      </c>
      <c r="E63" s="8">
        <v>69775</v>
      </c>
      <c r="F63" s="8">
        <v>85895</v>
      </c>
      <c r="G63" s="8"/>
      <c r="H63" s="8">
        <f t="shared" si="4"/>
        <v>159588</v>
      </c>
      <c r="I63" s="32">
        <f t="shared" si="5"/>
        <v>0.23263556851311953</v>
      </c>
      <c r="J63" s="32"/>
      <c r="K63" s="29" t="s">
        <v>199</v>
      </c>
    </row>
    <row r="64" spans="1:11" ht="30" customHeight="1">
      <c r="A64" s="29" t="s">
        <v>92</v>
      </c>
      <c r="B64" s="8">
        <v>115000</v>
      </c>
      <c r="C64" s="8"/>
      <c r="D64" s="8">
        <v>0</v>
      </c>
      <c r="E64" s="8">
        <v>0</v>
      </c>
      <c r="F64" s="8">
        <v>0</v>
      </c>
      <c r="G64" s="8"/>
      <c r="H64" s="8">
        <f t="shared" si="4"/>
        <v>0</v>
      </c>
      <c r="I64" s="32">
        <f t="shared" si="5"/>
        <v>0</v>
      </c>
      <c r="J64" s="32"/>
      <c r="K64" s="29" t="s">
        <v>199</v>
      </c>
    </row>
    <row r="65" spans="1:11" ht="30" customHeight="1">
      <c r="A65" s="29" t="s">
        <v>93</v>
      </c>
      <c r="B65" s="8">
        <v>211000</v>
      </c>
      <c r="C65" s="8"/>
      <c r="D65" s="8">
        <v>0</v>
      </c>
      <c r="E65" s="8">
        <v>0</v>
      </c>
      <c r="F65" s="8">
        <v>0</v>
      </c>
      <c r="G65" s="8"/>
      <c r="H65" s="8">
        <f t="shared" si="4"/>
        <v>0</v>
      </c>
      <c r="I65" s="32">
        <f t="shared" si="5"/>
        <v>0</v>
      </c>
      <c r="J65" s="32"/>
      <c r="K65" s="29" t="s">
        <v>199</v>
      </c>
    </row>
    <row r="66" spans="1:11" ht="30" customHeight="1">
      <c r="A66" s="29" t="s">
        <v>94</v>
      </c>
      <c r="B66" s="8">
        <v>30000</v>
      </c>
      <c r="C66" s="8"/>
      <c r="D66" s="8">
        <v>0</v>
      </c>
      <c r="E66" s="8">
        <v>0</v>
      </c>
      <c r="F66" s="8">
        <v>1950</v>
      </c>
      <c r="G66" s="8"/>
      <c r="H66" s="8">
        <f t="shared" si="4"/>
        <v>1950</v>
      </c>
      <c r="I66" s="32">
        <f t="shared" si="5"/>
        <v>6.5000000000000002E-2</v>
      </c>
      <c r="J66" s="32"/>
      <c r="K66" s="29" t="s">
        <v>199</v>
      </c>
    </row>
    <row r="67" spans="1:11" ht="30" customHeight="1">
      <c r="A67" s="29" t="s">
        <v>95</v>
      </c>
      <c r="B67" s="8">
        <v>69000</v>
      </c>
      <c r="C67" s="8"/>
      <c r="D67" s="8">
        <v>0</v>
      </c>
      <c r="E67" s="8">
        <v>2050</v>
      </c>
      <c r="F67" s="8">
        <v>11300</v>
      </c>
      <c r="G67" s="8"/>
      <c r="H67" s="8">
        <f t="shared" si="4"/>
        <v>13350</v>
      </c>
      <c r="I67" s="32">
        <f t="shared" si="5"/>
        <v>0.19347826086956521</v>
      </c>
      <c r="J67" s="32"/>
      <c r="K67" s="29" t="s">
        <v>199</v>
      </c>
    </row>
    <row r="68" spans="1:11" ht="30" customHeight="1">
      <c r="A68" s="29" t="s">
        <v>99</v>
      </c>
      <c r="B68" s="8">
        <v>350000</v>
      </c>
      <c r="C68" s="8"/>
      <c r="D68" s="8">
        <v>0</v>
      </c>
      <c r="E68" s="8">
        <v>0</v>
      </c>
      <c r="F68" s="8">
        <v>0</v>
      </c>
      <c r="G68" s="8"/>
      <c r="H68" s="8">
        <f t="shared" si="4"/>
        <v>0</v>
      </c>
      <c r="I68" s="32">
        <f t="shared" si="5"/>
        <v>0</v>
      </c>
      <c r="J68" s="32"/>
      <c r="K68" s="29" t="s">
        <v>199</v>
      </c>
    </row>
    <row r="69" spans="1:11" ht="30" customHeight="1">
      <c r="A69" s="29" t="s">
        <v>98</v>
      </c>
      <c r="B69" s="8">
        <v>800000</v>
      </c>
      <c r="C69" s="8"/>
      <c r="D69" s="8">
        <v>0</v>
      </c>
      <c r="E69" s="8">
        <v>0</v>
      </c>
      <c r="F69" s="8">
        <v>0</v>
      </c>
      <c r="G69" s="8"/>
      <c r="H69" s="8">
        <f t="shared" si="4"/>
        <v>0</v>
      </c>
      <c r="I69" s="32">
        <f t="shared" si="5"/>
        <v>0</v>
      </c>
      <c r="J69" s="53"/>
      <c r="K69" s="29" t="s">
        <v>254</v>
      </c>
    </row>
    <row r="70" spans="1:11" ht="30" customHeight="1">
      <c r="A70" s="29" t="s">
        <v>96</v>
      </c>
      <c r="B70" s="8">
        <v>600000</v>
      </c>
      <c r="C70" s="8"/>
      <c r="D70" s="8">
        <v>0</v>
      </c>
      <c r="E70" s="8">
        <v>0</v>
      </c>
      <c r="F70" s="8">
        <v>0</v>
      </c>
      <c r="G70" s="8"/>
      <c r="H70" s="8">
        <f t="shared" si="4"/>
        <v>0</v>
      </c>
      <c r="I70" s="32">
        <f t="shared" si="5"/>
        <v>0</v>
      </c>
      <c r="J70" s="32"/>
      <c r="K70" s="29" t="s">
        <v>255</v>
      </c>
    </row>
    <row r="71" spans="1:11" ht="30" customHeight="1">
      <c r="A71" s="29" t="s">
        <v>97</v>
      </c>
      <c r="B71" s="8">
        <v>900000</v>
      </c>
      <c r="C71" s="8"/>
      <c r="D71" s="8">
        <v>0</v>
      </c>
      <c r="E71" s="8">
        <v>0</v>
      </c>
      <c r="F71" s="8">
        <v>387233</v>
      </c>
      <c r="G71" s="8"/>
      <c r="H71" s="8">
        <f t="shared" si="4"/>
        <v>387233</v>
      </c>
      <c r="I71" s="32">
        <f t="shared" si="5"/>
        <v>0.43025888888888891</v>
      </c>
      <c r="J71" s="32"/>
      <c r="K71" s="29" t="s">
        <v>256</v>
      </c>
    </row>
    <row r="72" spans="1:11" ht="30" customHeight="1">
      <c r="A72" s="29" t="s">
        <v>102</v>
      </c>
      <c r="B72" s="8">
        <v>450000</v>
      </c>
      <c r="C72" s="8"/>
      <c r="D72" s="8">
        <v>0</v>
      </c>
      <c r="E72" s="8">
        <v>0</v>
      </c>
      <c r="F72" s="8">
        <v>0</v>
      </c>
      <c r="G72" s="8"/>
      <c r="H72" s="8">
        <f t="shared" si="4"/>
        <v>0</v>
      </c>
      <c r="I72" s="32">
        <f t="shared" si="5"/>
        <v>0</v>
      </c>
      <c r="J72" s="32"/>
      <c r="K72" s="29" t="s">
        <v>199</v>
      </c>
    </row>
    <row r="73" spans="1:11" ht="30" customHeight="1">
      <c r="A73" s="29" t="s">
        <v>103</v>
      </c>
      <c r="B73" s="8">
        <v>1099000</v>
      </c>
      <c r="C73" s="8"/>
      <c r="D73" s="8">
        <v>8728</v>
      </c>
      <c r="E73" s="8">
        <v>43123</v>
      </c>
      <c r="F73" s="8">
        <v>84709</v>
      </c>
      <c r="G73" s="8"/>
      <c r="H73" s="8">
        <f t="shared" si="4"/>
        <v>136560</v>
      </c>
      <c r="I73" s="32">
        <f t="shared" si="5"/>
        <v>0.12425841674249317</v>
      </c>
      <c r="J73" s="38"/>
      <c r="K73" s="29" t="s">
        <v>199</v>
      </c>
    </row>
    <row r="74" spans="1:11" ht="30" customHeight="1">
      <c r="A74" s="29" t="s">
        <v>104</v>
      </c>
      <c r="B74" s="8">
        <v>267000</v>
      </c>
      <c r="C74" s="8"/>
      <c r="D74" s="8">
        <v>4000</v>
      </c>
      <c r="E74" s="8">
        <v>49600</v>
      </c>
      <c r="F74" s="8">
        <v>73200</v>
      </c>
      <c r="G74" s="8"/>
      <c r="H74" s="8">
        <f t="shared" si="4"/>
        <v>126800</v>
      </c>
      <c r="I74" s="32">
        <f t="shared" si="5"/>
        <v>0.47490636704119848</v>
      </c>
      <c r="J74" s="32"/>
      <c r="K74" s="29" t="s">
        <v>199</v>
      </c>
    </row>
    <row r="75" spans="1:11" ht="30" customHeight="1">
      <c r="A75" s="29" t="s">
        <v>105</v>
      </c>
      <c r="B75" s="8">
        <v>146000</v>
      </c>
      <c r="C75" s="8"/>
      <c r="D75" s="8">
        <v>0</v>
      </c>
      <c r="E75" s="8">
        <v>0</v>
      </c>
      <c r="F75" s="8">
        <v>0</v>
      </c>
      <c r="G75" s="8"/>
      <c r="H75" s="8">
        <f t="shared" si="4"/>
        <v>0</v>
      </c>
      <c r="I75" s="32">
        <f t="shared" si="5"/>
        <v>0</v>
      </c>
      <c r="J75" s="32"/>
      <c r="K75" s="29" t="s">
        <v>199</v>
      </c>
    </row>
    <row r="76" spans="1:11" ht="30" customHeight="1">
      <c r="A76" s="29" t="s">
        <v>106</v>
      </c>
      <c r="B76" s="8">
        <v>2000</v>
      </c>
      <c r="C76" s="8"/>
      <c r="D76" s="8">
        <v>0</v>
      </c>
      <c r="E76" s="8">
        <v>0</v>
      </c>
      <c r="F76" s="8">
        <v>0</v>
      </c>
      <c r="G76" s="8"/>
      <c r="H76" s="8">
        <f t="shared" si="4"/>
        <v>0</v>
      </c>
      <c r="I76" s="32">
        <f t="shared" si="5"/>
        <v>0</v>
      </c>
      <c r="J76" s="32"/>
      <c r="K76" s="29" t="s">
        <v>199</v>
      </c>
    </row>
    <row r="77" spans="1:11" ht="30" customHeight="1">
      <c r="A77" s="29" t="s">
        <v>46</v>
      </c>
      <c r="B77" s="8">
        <v>100000</v>
      </c>
      <c r="C77" s="8"/>
      <c r="D77" s="8">
        <v>63000</v>
      </c>
      <c r="E77" s="8">
        <v>0</v>
      </c>
      <c r="F77" s="8">
        <v>0</v>
      </c>
      <c r="G77" s="8"/>
      <c r="H77" s="8">
        <f t="shared" si="4"/>
        <v>63000</v>
      </c>
      <c r="I77" s="32">
        <f t="shared" si="5"/>
        <v>0.63</v>
      </c>
      <c r="J77" s="32"/>
      <c r="K77" s="29" t="s">
        <v>199</v>
      </c>
    </row>
    <row r="78" spans="1:11" ht="30" customHeight="1">
      <c r="A78" s="29" t="s">
        <v>47</v>
      </c>
      <c r="B78" s="8">
        <v>200000</v>
      </c>
      <c r="C78" s="8"/>
      <c r="D78" s="8">
        <v>5076</v>
      </c>
      <c r="E78" s="8">
        <v>0</v>
      </c>
      <c r="F78" s="8">
        <v>0</v>
      </c>
      <c r="G78" s="8"/>
      <c r="H78" s="8">
        <f t="shared" si="4"/>
        <v>5076</v>
      </c>
      <c r="I78" s="32">
        <f t="shared" si="5"/>
        <v>2.538E-2</v>
      </c>
      <c r="J78" s="32"/>
      <c r="K78" s="29" t="s">
        <v>199</v>
      </c>
    </row>
    <row r="79" spans="1:11" ht="30" customHeight="1">
      <c r="A79" s="29" t="s">
        <v>107</v>
      </c>
      <c r="B79" s="8">
        <v>35000</v>
      </c>
      <c r="C79" s="8"/>
      <c r="D79" s="8">
        <v>0</v>
      </c>
      <c r="E79" s="27">
        <v>0</v>
      </c>
      <c r="F79" s="8">
        <v>0</v>
      </c>
      <c r="G79" s="8"/>
      <c r="H79" s="8">
        <f t="shared" si="4"/>
        <v>0</v>
      </c>
      <c r="I79" s="32">
        <f t="shared" si="5"/>
        <v>0</v>
      </c>
      <c r="J79" s="32"/>
      <c r="K79" s="29" t="s">
        <v>199</v>
      </c>
    </row>
    <row r="80" spans="1:11" ht="30" customHeight="1">
      <c r="A80" s="29" t="s">
        <v>108</v>
      </c>
      <c r="B80" s="8">
        <v>173000</v>
      </c>
      <c r="C80" s="8"/>
      <c r="D80" s="8">
        <v>0</v>
      </c>
      <c r="E80" s="27">
        <v>0</v>
      </c>
      <c r="F80" s="8">
        <v>23900</v>
      </c>
      <c r="G80" s="8"/>
      <c r="H80" s="8">
        <f t="shared" si="4"/>
        <v>23900</v>
      </c>
      <c r="I80" s="32">
        <f t="shared" si="5"/>
        <v>0.13815028901734103</v>
      </c>
      <c r="J80" s="32"/>
      <c r="K80" s="29" t="s">
        <v>199</v>
      </c>
    </row>
    <row r="81" spans="1:11" ht="30" customHeight="1">
      <c r="A81" s="29" t="s">
        <v>109</v>
      </c>
      <c r="B81" s="8">
        <v>4000</v>
      </c>
      <c r="C81" s="8"/>
      <c r="D81" s="8">
        <v>0</v>
      </c>
      <c r="E81" s="27">
        <v>0</v>
      </c>
      <c r="F81" s="8">
        <v>2000</v>
      </c>
      <c r="G81" s="8"/>
      <c r="H81" s="8">
        <f t="shared" si="4"/>
        <v>2000</v>
      </c>
      <c r="I81" s="32">
        <f t="shared" si="5"/>
        <v>0.5</v>
      </c>
      <c r="J81" s="32"/>
      <c r="K81" s="29" t="s">
        <v>199</v>
      </c>
    </row>
    <row r="82" spans="1:11" ht="30" customHeight="1">
      <c r="A82" s="29" t="s">
        <v>48</v>
      </c>
      <c r="B82" s="8">
        <v>27000</v>
      </c>
      <c r="C82" s="8"/>
      <c r="D82" s="8">
        <v>2880</v>
      </c>
      <c r="E82" s="8">
        <v>0</v>
      </c>
      <c r="F82" s="8">
        <v>2880</v>
      </c>
      <c r="G82" s="8"/>
      <c r="H82" s="8">
        <f t="shared" si="4"/>
        <v>5760</v>
      </c>
      <c r="I82" s="32">
        <f t="shared" si="5"/>
        <v>0.21333333333333335</v>
      </c>
      <c r="J82" s="32"/>
      <c r="K82" s="29" t="s">
        <v>199</v>
      </c>
    </row>
    <row r="83" spans="1:11" ht="30" customHeight="1">
      <c r="A83" s="29" t="s">
        <v>49</v>
      </c>
      <c r="B83" s="8">
        <v>2000</v>
      </c>
      <c r="C83" s="8"/>
      <c r="D83" s="8">
        <v>450</v>
      </c>
      <c r="E83" s="27">
        <v>0</v>
      </c>
      <c r="F83" s="8">
        <v>0</v>
      </c>
      <c r="G83" s="8"/>
      <c r="H83" s="8">
        <f t="shared" si="4"/>
        <v>450</v>
      </c>
      <c r="I83" s="32">
        <f t="shared" si="5"/>
        <v>0.22500000000000001</v>
      </c>
      <c r="J83" s="32"/>
      <c r="K83" s="29" t="s">
        <v>199</v>
      </c>
    </row>
    <row r="84" spans="1:11" ht="30" customHeight="1">
      <c r="A84" s="29" t="s">
        <v>50</v>
      </c>
      <c r="B84" s="8">
        <v>11000</v>
      </c>
      <c r="C84" s="8"/>
      <c r="D84" s="8">
        <v>0</v>
      </c>
      <c r="E84" s="8">
        <v>0</v>
      </c>
      <c r="F84" s="8">
        <v>7266</v>
      </c>
      <c r="G84" s="8"/>
      <c r="H84" s="8">
        <f t="shared" si="4"/>
        <v>7266</v>
      </c>
      <c r="I84" s="32">
        <f t="shared" si="5"/>
        <v>0.66054545454545455</v>
      </c>
      <c r="J84" s="32"/>
      <c r="K84" s="29" t="s">
        <v>199</v>
      </c>
    </row>
    <row r="85" spans="1:11" ht="30" customHeight="1">
      <c r="A85" s="29" t="s">
        <v>73</v>
      </c>
      <c r="B85" s="8">
        <v>100000</v>
      </c>
      <c r="C85" s="8"/>
      <c r="D85" s="8">
        <v>0</v>
      </c>
      <c r="E85" s="27">
        <v>0</v>
      </c>
      <c r="F85" s="8">
        <v>0</v>
      </c>
      <c r="G85" s="8"/>
      <c r="H85" s="8">
        <f t="shared" si="4"/>
        <v>0</v>
      </c>
      <c r="I85" s="32">
        <f t="shared" si="5"/>
        <v>0</v>
      </c>
      <c r="J85" s="32"/>
      <c r="K85" s="29" t="s">
        <v>199</v>
      </c>
    </row>
    <row r="86" spans="1:11" ht="30" customHeight="1">
      <c r="A86" s="29" t="s">
        <v>74</v>
      </c>
      <c r="B86" s="8">
        <v>8268000</v>
      </c>
      <c r="C86" s="8"/>
      <c r="D86" s="8">
        <v>0</v>
      </c>
      <c r="E86" s="27">
        <v>1399247</v>
      </c>
      <c r="F86" s="8">
        <v>1379251</v>
      </c>
      <c r="G86" s="8"/>
      <c r="H86" s="8">
        <f t="shared" si="4"/>
        <v>2778498</v>
      </c>
      <c r="I86" s="32">
        <f t="shared" si="5"/>
        <v>0.33605442670537011</v>
      </c>
      <c r="J86" s="32"/>
      <c r="K86" s="29" t="s">
        <v>232</v>
      </c>
    </row>
    <row r="87" spans="1:11" ht="30" customHeight="1">
      <c r="A87" s="29" t="s">
        <v>110</v>
      </c>
      <c r="B87" s="8">
        <v>12000000</v>
      </c>
      <c r="C87" s="8"/>
      <c r="D87" s="8">
        <v>0</v>
      </c>
      <c r="E87" s="27">
        <v>0</v>
      </c>
      <c r="F87" s="8"/>
      <c r="G87" s="8"/>
      <c r="H87" s="8">
        <f t="shared" si="4"/>
        <v>0</v>
      </c>
      <c r="I87" s="32">
        <f t="shared" si="5"/>
        <v>0</v>
      </c>
      <c r="J87" s="28"/>
      <c r="K87" s="29" t="s">
        <v>205</v>
      </c>
    </row>
    <row r="88" spans="1:11" ht="30" customHeight="1">
      <c r="A88" s="29" t="s">
        <v>111</v>
      </c>
      <c r="B88" s="8">
        <v>700000</v>
      </c>
      <c r="C88" s="8"/>
      <c r="D88" s="8">
        <v>75000</v>
      </c>
      <c r="E88" s="27">
        <v>0</v>
      </c>
      <c r="F88" s="8">
        <v>382200</v>
      </c>
      <c r="G88" s="8"/>
      <c r="H88" s="8">
        <f t="shared" si="4"/>
        <v>457200</v>
      </c>
      <c r="I88" s="32">
        <f t="shared" si="5"/>
        <v>0.65314285714285714</v>
      </c>
      <c r="J88" s="32"/>
      <c r="K88" s="29" t="s">
        <v>200</v>
      </c>
    </row>
    <row r="89" spans="1:11" ht="30" customHeight="1">
      <c r="A89" s="29" t="s">
        <v>75</v>
      </c>
      <c r="B89" s="8">
        <v>12113000</v>
      </c>
      <c r="C89" s="8"/>
      <c r="D89" s="8">
        <v>0</v>
      </c>
      <c r="E89" s="27">
        <v>1856649</v>
      </c>
      <c r="F89" s="8">
        <v>3364715</v>
      </c>
      <c r="G89" s="8"/>
      <c r="H89" s="8">
        <f t="shared" si="4"/>
        <v>5221364</v>
      </c>
      <c r="I89" s="32">
        <f t="shared" si="5"/>
        <v>0.4310545694708165</v>
      </c>
      <c r="J89" s="28"/>
      <c r="K89" s="29" t="s">
        <v>232</v>
      </c>
    </row>
    <row r="90" spans="1:11" ht="30" customHeight="1">
      <c r="A90" s="29" t="s">
        <v>112</v>
      </c>
      <c r="B90" s="8">
        <v>30000</v>
      </c>
      <c r="C90" s="8"/>
      <c r="D90" s="8">
        <v>0</v>
      </c>
      <c r="E90" s="27">
        <v>0</v>
      </c>
      <c r="F90" s="8">
        <v>0</v>
      </c>
      <c r="G90" s="8"/>
      <c r="H90" s="8">
        <f t="shared" si="4"/>
        <v>0</v>
      </c>
      <c r="I90" s="32">
        <f t="shared" si="5"/>
        <v>0</v>
      </c>
      <c r="J90" s="32"/>
      <c r="K90" s="29" t="s">
        <v>253</v>
      </c>
    </row>
    <row r="91" spans="1:11" ht="30" customHeight="1">
      <c r="A91" s="29" t="s">
        <v>113</v>
      </c>
      <c r="B91" s="8">
        <v>30000</v>
      </c>
      <c r="C91" s="8"/>
      <c r="D91" s="8">
        <v>0</v>
      </c>
      <c r="E91" s="27">
        <v>0</v>
      </c>
      <c r="F91" s="8">
        <v>0</v>
      </c>
      <c r="G91" s="8"/>
      <c r="H91" s="8">
        <f t="shared" si="4"/>
        <v>0</v>
      </c>
      <c r="I91" s="32">
        <f t="shared" si="5"/>
        <v>0</v>
      </c>
      <c r="J91" s="32"/>
      <c r="K91" s="29" t="s">
        <v>253</v>
      </c>
    </row>
    <row r="92" spans="1:11" ht="30" customHeight="1">
      <c r="A92" s="29" t="s">
        <v>114</v>
      </c>
      <c r="B92" s="8">
        <v>25000</v>
      </c>
      <c r="C92" s="8"/>
      <c r="D92" s="8">
        <v>0</v>
      </c>
      <c r="E92" s="27">
        <v>0</v>
      </c>
      <c r="F92" s="8">
        <v>0</v>
      </c>
      <c r="G92" s="8"/>
      <c r="H92" s="8">
        <f t="shared" si="4"/>
        <v>0</v>
      </c>
      <c r="I92" s="32">
        <f t="shared" si="5"/>
        <v>0</v>
      </c>
      <c r="J92" s="32"/>
      <c r="K92" s="29" t="s">
        <v>253</v>
      </c>
    </row>
    <row r="93" spans="1:11" ht="30" customHeight="1">
      <c r="A93" s="29" t="s">
        <v>115</v>
      </c>
      <c r="B93" s="8">
        <v>50000</v>
      </c>
      <c r="C93" s="8"/>
      <c r="D93" s="8">
        <v>0</v>
      </c>
      <c r="E93" s="27">
        <v>0</v>
      </c>
      <c r="F93" s="8">
        <v>0</v>
      </c>
      <c r="G93" s="8"/>
      <c r="H93" s="8">
        <f t="shared" si="4"/>
        <v>0</v>
      </c>
      <c r="I93" s="32">
        <f t="shared" si="5"/>
        <v>0</v>
      </c>
      <c r="J93" s="32"/>
      <c r="K93" s="29" t="s">
        <v>253</v>
      </c>
    </row>
    <row r="94" spans="1:11" ht="30" customHeight="1">
      <c r="A94" s="29" t="s">
        <v>116</v>
      </c>
      <c r="B94" s="8">
        <v>9000</v>
      </c>
      <c r="C94" s="8"/>
      <c r="D94" s="8">
        <v>0</v>
      </c>
      <c r="E94" s="27">
        <v>0</v>
      </c>
      <c r="F94" s="8">
        <v>0</v>
      </c>
      <c r="G94" s="8"/>
      <c r="H94" s="8">
        <f t="shared" si="4"/>
        <v>0</v>
      </c>
      <c r="I94" s="32">
        <f t="shared" si="5"/>
        <v>0</v>
      </c>
      <c r="J94" s="32"/>
      <c r="K94" s="29" t="s">
        <v>253</v>
      </c>
    </row>
    <row r="95" spans="1:11" ht="30" customHeight="1">
      <c r="A95" s="29" t="s">
        <v>117</v>
      </c>
      <c r="B95" s="8">
        <v>18000</v>
      </c>
      <c r="C95" s="8"/>
      <c r="D95" s="8">
        <v>0</v>
      </c>
      <c r="E95" s="27">
        <v>0</v>
      </c>
      <c r="F95" s="8">
        <v>0</v>
      </c>
      <c r="G95" s="8"/>
      <c r="H95" s="8">
        <f t="shared" si="4"/>
        <v>0</v>
      </c>
      <c r="I95" s="32">
        <f t="shared" si="5"/>
        <v>0</v>
      </c>
      <c r="J95" s="32"/>
      <c r="K95" s="29" t="s">
        <v>253</v>
      </c>
    </row>
    <row r="96" spans="1:11" ht="30" customHeight="1">
      <c r="A96" s="29" t="s">
        <v>118</v>
      </c>
      <c r="B96" s="8">
        <v>12000</v>
      </c>
      <c r="C96" s="8"/>
      <c r="D96" s="8">
        <v>0</v>
      </c>
      <c r="E96" s="27">
        <v>0</v>
      </c>
      <c r="F96" s="8">
        <v>0</v>
      </c>
      <c r="G96" s="8"/>
      <c r="H96" s="8">
        <f t="shared" si="4"/>
        <v>0</v>
      </c>
      <c r="I96" s="32">
        <f t="shared" si="5"/>
        <v>0</v>
      </c>
      <c r="J96" s="32"/>
      <c r="K96" s="29" t="s">
        <v>253</v>
      </c>
    </row>
    <row r="97" spans="1:11" ht="30" customHeight="1">
      <c r="A97" s="29" t="s">
        <v>119</v>
      </c>
      <c r="B97" s="8">
        <v>24000</v>
      </c>
      <c r="C97" s="8"/>
      <c r="D97" s="8">
        <v>0</v>
      </c>
      <c r="E97" s="27">
        <v>0</v>
      </c>
      <c r="F97" s="8">
        <v>0</v>
      </c>
      <c r="G97" s="8"/>
      <c r="H97" s="8">
        <f t="shared" si="4"/>
        <v>0</v>
      </c>
      <c r="I97" s="32">
        <f t="shared" si="5"/>
        <v>0</v>
      </c>
      <c r="J97" s="32"/>
      <c r="K97" s="29" t="s">
        <v>253</v>
      </c>
    </row>
    <row r="98" spans="1:11" ht="30" customHeight="1">
      <c r="A98" s="29" t="s">
        <v>120</v>
      </c>
      <c r="B98" s="8">
        <v>10000</v>
      </c>
      <c r="C98" s="8"/>
      <c r="D98" s="8">
        <v>0</v>
      </c>
      <c r="E98" s="27">
        <v>0</v>
      </c>
      <c r="F98" s="8">
        <v>0</v>
      </c>
      <c r="G98" s="8"/>
      <c r="H98" s="8">
        <f t="shared" si="4"/>
        <v>0</v>
      </c>
      <c r="I98" s="32">
        <f t="shared" si="5"/>
        <v>0</v>
      </c>
      <c r="J98" s="32"/>
      <c r="K98" s="29" t="s">
        <v>253</v>
      </c>
    </row>
    <row r="99" spans="1:11" ht="30" customHeight="1">
      <c r="A99" s="29" t="s">
        <v>121</v>
      </c>
      <c r="B99" s="8">
        <v>100000</v>
      </c>
      <c r="C99" s="8"/>
      <c r="D99" s="8">
        <v>0</v>
      </c>
      <c r="E99" s="8">
        <v>0</v>
      </c>
      <c r="F99" s="8">
        <v>0</v>
      </c>
      <c r="G99" s="8"/>
      <c r="H99" s="8">
        <f t="shared" si="4"/>
        <v>0</v>
      </c>
      <c r="I99" s="32">
        <f t="shared" si="5"/>
        <v>0</v>
      </c>
      <c r="J99" s="32"/>
      <c r="K99" s="29" t="s">
        <v>200</v>
      </c>
    </row>
    <row r="100" spans="1:11" ht="30" customHeight="1">
      <c r="A100" s="29" t="s">
        <v>122</v>
      </c>
      <c r="B100" s="8">
        <v>1000000</v>
      </c>
      <c r="C100" s="8"/>
      <c r="D100" s="8">
        <v>172090</v>
      </c>
      <c r="E100" s="27">
        <v>307655</v>
      </c>
      <c r="F100" s="8">
        <v>264336</v>
      </c>
      <c r="G100" s="8"/>
      <c r="H100" s="8">
        <f t="shared" si="4"/>
        <v>744081</v>
      </c>
      <c r="I100" s="32">
        <f t="shared" si="5"/>
        <v>0.74408099999999999</v>
      </c>
      <c r="J100" s="27"/>
      <c r="K100" s="29" t="s">
        <v>200</v>
      </c>
    </row>
    <row r="101" spans="1:11" ht="50.25" customHeight="1">
      <c r="A101" s="29" t="s">
        <v>123</v>
      </c>
      <c r="B101" s="8">
        <v>500000</v>
      </c>
      <c r="C101" s="8"/>
      <c r="D101" s="8">
        <v>115000</v>
      </c>
      <c r="E101" s="27">
        <v>412500</v>
      </c>
      <c r="F101" s="8">
        <v>497500</v>
      </c>
      <c r="G101" s="8"/>
      <c r="H101" s="8">
        <f t="shared" si="4"/>
        <v>1025000</v>
      </c>
      <c r="I101" s="32">
        <f t="shared" si="5"/>
        <v>2.0499999999999998</v>
      </c>
      <c r="J101" s="32"/>
      <c r="K101" s="29" t="s">
        <v>263</v>
      </c>
    </row>
    <row r="102" spans="1:11" ht="30" customHeight="1">
      <c r="A102" s="29" t="s">
        <v>124</v>
      </c>
      <c r="B102" s="8">
        <v>100000</v>
      </c>
      <c r="C102" s="8"/>
      <c r="D102" s="8">
        <v>0</v>
      </c>
      <c r="E102" s="8">
        <v>0</v>
      </c>
      <c r="F102" s="8">
        <v>2100</v>
      </c>
      <c r="G102" s="8"/>
      <c r="H102" s="8">
        <f t="shared" si="4"/>
        <v>2100</v>
      </c>
      <c r="I102" s="32">
        <f t="shared" si="5"/>
        <v>2.1000000000000001E-2</v>
      </c>
      <c r="J102" s="32"/>
      <c r="K102" s="29" t="s">
        <v>200</v>
      </c>
    </row>
    <row r="103" spans="1:11" ht="30" customHeight="1">
      <c r="A103" s="29" t="s">
        <v>125</v>
      </c>
      <c r="B103" s="8">
        <v>900000</v>
      </c>
      <c r="C103" s="8"/>
      <c r="D103" s="8">
        <v>100900</v>
      </c>
      <c r="E103" s="27">
        <v>157200</v>
      </c>
      <c r="F103" s="8">
        <v>166700</v>
      </c>
      <c r="G103" s="8"/>
      <c r="H103" s="8">
        <f t="shared" si="4"/>
        <v>424800</v>
      </c>
      <c r="I103" s="32">
        <f t="shared" si="5"/>
        <v>0.47199999999999998</v>
      </c>
      <c r="J103" s="27"/>
      <c r="K103" s="29" t="s">
        <v>200</v>
      </c>
    </row>
    <row r="104" spans="1:11" ht="30" customHeight="1">
      <c r="A104" s="29" t="s">
        <v>126</v>
      </c>
      <c r="B104" s="8">
        <v>200000</v>
      </c>
      <c r="C104" s="8"/>
      <c r="D104" s="8">
        <v>11250</v>
      </c>
      <c r="E104" s="27">
        <v>17150</v>
      </c>
      <c r="F104" s="8">
        <v>26200</v>
      </c>
      <c r="G104" s="8"/>
      <c r="H104" s="8">
        <f t="shared" si="4"/>
        <v>54600</v>
      </c>
      <c r="I104" s="32">
        <f t="shared" si="5"/>
        <v>0.27300000000000002</v>
      </c>
      <c r="J104" s="27"/>
      <c r="K104" s="29" t="s">
        <v>200</v>
      </c>
    </row>
    <row r="105" spans="1:11" ht="30" customHeight="1">
      <c r="A105" s="29" t="s">
        <v>127</v>
      </c>
      <c r="B105" s="8">
        <v>500000</v>
      </c>
      <c r="C105" s="8"/>
      <c r="D105" s="8">
        <v>18000</v>
      </c>
      <c r="E105" s="27">
        <v>132000</v>
      </c>
      <c r="F105" s="8">
        <v>142500</v>
      </c>
      <c r="G105" s="8"/>
      <c r="H105" s="8">
        <f t="shared" si="4"/>
        <v>292500</v>
      </c>
      <c r="I105" s="32">
        <f t="shared" si="5"/>
        <v>0.58499999999999996</v>
      </c>
      <c r="J105" s="32"/>
      <c r="K105" s="29" t="s">
        <v>200</v>
      </c>
    </row>
    <row r="106" spans="1:11" ht="30" customHeight="1">
      <c r="A106" s="29" t="s">
        <v>128</v>
      </c>
      <c r="B106" s="8">
        <v>1200000</v>
      </c>
      <c r="C106" s="8"/>
      <c r="D106" s="8">
        <v>171100</v>
      </c>
      <c r="E106" s="27">
        <v>257400</v>
      </c>
      <c r="F106" s="8">
        <v>262450</v>
      </c>
      <c r="G106" s="8"/>
      <c r="H106" s="8">
        <f t="shared" si="4"/>
        <v>690950</v>
      </c>
      <c r="I106" s="32">
        <f t="shared" si="5"/>
        <v>0.5757916666666667</v>
      </c>
      <c r="J106" s="32"/>
      <c r="K106" s="29" t="s">
        <v>200</v>
      </c>
    </row>
    <row r="107" spans="1:11" s="2" customFormat="1" ht="149.25" customHeight="1">
      <c r="A107" s="29" t="s">
        <v>129</v>
      </c>
      <c r="B107" s="8">
        <v>5000000</v>
      </c>
      <c r="C107" s="8">
        <v>10700000</v>
      </c>
      <c r="D107" s="8">
        <v>4524000</v>
      </c>
      <c r="E107" s="8">
        <v>3042000</v>
      </c>
      <c r="F107" s="8">
        <v>3207000</v>
      </c>
      <c r="G107" s="8"/>
      <c r="H107" s="8">
        <f>SUM(D107:G107)</f>
        <v>10773000</v>
      </c>
      <c r="I107" s="32">
        <f>H107/C107</f>
        <v>1.006822429906542</v>
      </c>
      <c r="J107" s="28" t="s">
        <v>249</v>
      </c>
      <c r="K107" s="29" t="s">
        <v>263</v>
      </c>
    </row>
    <row r="108" spans="1:11" ht="61.5" customHeight="1">
      <c r="A108" s="29" t="s">
        <v>130</v>
      </c>
      <c r="B108" s="8">
        <v>492000</v>
      </c>
      <c r="C108" s="8"/>
      <c r="D108" s="8">
        <v>33300</v>
      </c>
      <c r="E108" s="27">
        <v>109440</v>
      </c>
      <c r="F108" s="8">
        <v>27370</v>
      </c>
      <c r="G108" s="8"/>
      <c r="H108" s="8">
        <f t="shared" si="4"/>
        <v>170110</v>
      </c>
      <c r="I108" s="32">
        <f t="shared" si="5"/>
        <v>0.34575203252032521</v>
      </c>
      <c r="J108" s="32"/>
      <c r="K108" s="29" t="s">
        <v>199</v>
      </c>
    </row>
    <row r="109" spans="1:11" ht="30" customHeight="1">
      <c r="A109" s="5" t="s">
        <v>13</v>
      </c>
      <c r="B109" s="7">
        <f>SUM(B61:B108)</f>
        <v>50032000</v>
      </c>
      <c r="C109" s="7"/>
      <c r="D109" s="7">
        <f>SUM(D61:D108)</f>
        <v>5402378</v>
      </c>
      <c r="E109" s="7">
        <f>SUM(E61:E108)</f>
        <v>7947349</v>
      </c>
      <c r="F109" s="7">
        <f>SUM(F61:F108)</f>
        <v>10447578</v>
      </c>
      <c r="G109" s="7">
        <f>SUM(G61:G108)</f>
        <v>0</v>
      </c>
      <c r="H109" s="7">
        <f>SUM(H61:H108)</f>
        <v>23797305</v>
      </c>
      <c r="I109" s="33">
        <f t="shared" si="5"/>
        <v>0.47564168931883594</v>
      </c>
      <c r="J109" s="33"/>
      <c r="K109" s="45"/>
    </row>
    <row r="110" spans="1:11" s="2" customFormat="1" ht="30" customHeight="1">
      <c r="A110" s="70" t="s">
        <v>193</v>
      </c>
      <c r="B110" s="71"/>
      <c r="C110" s="71"/>
      <c r="D110" s="71"/>
      <c r="E110" s="71"/>
      <c r="F110" s="71"/>
      <c r="G110" s="71"/>
      <c r="H110" s="71"/>
      <c r="I110" s="71"/>
      <c r="J110" s="71"/>
      <c r="K110" s="71"/>
    </row>
    <row r="111" spans="1:11" ht="30" customHeight="1">
      <c r="A111" s="29" t="s">
        <v>194</v>
      </c>
      <c r="B111" s="8">
        <v>6708200</v>
      </c>
      <c r="C111" s="8"/>
      <c r="D111" s="8">
        <v>0</v>
      </c>
      <c r="E111" s="8">
        <v>0</v>
      </c>
      <c r="F111" s="8">
        <v>0</v>
      </c>
      <c r="G111" s="8"/>
      <c r="H111" s="40">
        <f>SUM(D111:G111)</f>
        <v>0</v>
      </c>
      <c r="I111" s="21">
        <f>H111/B111</f>
        <v>0</v>
      </c>
      <c r="J111" s="21"/>
      <c r="K111" s="34" t="s">
        <v>257</v>
      </c>
    </row>
    <row r="112" spans="1:11" ht="30" customHeight="1">
      <c r="A112" s="5" t="s">
        <v>13</v>
      </c>
      <c r="B112" s="7">
        <f t="shared" ref="B112:G112" si="6">B111</f>
        <v>6708200</v>
      </c>
      <c r="C112" s="7"/>
      <c r="D112" s="7">
        <f t="shared" si="6"/>
        <v>0</v>
      </c>
      <c r="E112" s="7">
        <f t="shared" si="6"/>
        <v>0</v>
      </c>
      <c r="F112" s="7">
        <f t="shared" si="6"/>
        <v>0</v>
      </c>
      <c r="G112" s="7">
        <f t="shared" si="6"/>
        <v>0</v>
      </c>
      <c r="H112" s="7">
        <f>H111</f>
        <v>0</v>
      </c>
      <c r="I112" s="22">
        <f>H112/B112</f>
        <v>0</v>
      </c>
      <c r="J112" s="22"/>
      <c r="K112" s="45"/>
    </row>
    <row r="113" spans="1:11" ht="30" customHeight="1">
      <c r="A113" s="70" t="s">
        <v>16</v>
      </c>
      <c r="B113" s="71"/>
      <c r="C113" s="71"/>
      <c r="D113" s="71"/>
      <c r="E113" s="71"/>
      <c r="F113" s="71"/>
      <c r="G113" s="71"/>
      <c r="H113" s="71"/>
      <c r="I113" s="71"/>
      <c r="J113" s="71"/>
      <c r="K113" s="71"/>
    </row>
    <row r="114" spans="1:11" ht="30" customHeight="1">
      <c r="A114" s="31" t="s">
        <v>132</v>
      </c>
      <c r="B114" s="8">
        <v>3000</v>
      </c>
      <c r="C114" s="8"/>
      <c r="D114" s="8">
        <v>0</v>
      </c>
      <c r="E114" s="8">
        <v>0</v>
      </c>
      <c r="F114" s="8">
        <v>3000</v>
      </c>
      <c r="G114" s="8"/>
      <c r="H114" s="40">
        <f t="shared" ref="H114:H138" si="7">SUM(D114:G114)</f>
        <v>3000</v>
      </c>
      <c r="I114" s="21">
        <f t="shared" ref="I114:I138" si="8">H114/B114</f>
        <v>1</v>
      </c>
      <c r="J114" s="21"/>
      <c r="K114" s="29" t="s">
        <v>199</v>
      </c>
    </row>
    <row r="115" spans="1:11" ht="30" customHeight="1">
      <c r="A115" s="31" t="s">
        <v>131</v>
      </c>
      <c r="B115" s="8">
        <v>300000</v>
      </c>
      <c r="C115" s="8"/>
      <c r="D115" s="8">
        <v>3351</v>
      </c>
      <c r="E115" s="8">
        <v>146742</v>
      </c>
      <c r="F115" s="8">
        <v>62610</v>
      </c>
      <c r="G115" s="8"/>
      <c r="H115" s="54">
        <f t="shared" si="7"/>
        <v>212703</v>
      </c>
      <c r="I115" s="21">
        <f t="shared" si="8"/>
        <v>0.70901000000000003</v>
      </c>
      <c r="J115" s="21"/>
      <c r="K115" s="29" t="s">
        <v>199</v>
      </c>
    </row>
    <row r="116" spans="1:11" ht="30" customHeight="1">
      <c r="A116" s="29" t="s">
        <v>133</v>
      </c>
      <c r="B116" s="8">
        <v>120000</v>
      </c>
      <c r="C116" s="8"/>
      <c r="D116" s="8">
        <v>17469</v>
      </c>
      <c r="E116" s="8">
        <v>19306</v>
      </c>
      <c r="F116" s="8">
        <v>20862</v>
      </c>
      <c r="G116" s="8"/>
      <c r="H116" s="54">
        <f t="shared" si="7"/>
        <v>57637</v>
      </c>
      <c r="I116" s="21">
        <f t="shared" si="8"/>
        <v>0.48030833333333334</v>
      </c>
      <c r="J116" s="21"/>
      <c r="K116" s="29" t="s">
        <v>199</v>
      </c>
    </row>
    <row r="117" spans="1:11" ht="30" customHeight="1">
      <c r="A117" s="29" t="s">
        <v>134</v>
      </c>
      <c r="B117" s="8">
        <v>30000</v>
      </c>
      <c r="C117" s="8"/>
      <c r="D117" s="8">
        <v>0</v>
      </c>
      <c r="E117" s="8">
        <v>0</v>
      </c>
      <c r="F117" s="8">
        <v>0</v>
      </c>
      <c r="G117" s="8"/>
      <c r="H117" s="54">
        <f t="shared" si="7"/>
        <v>0</v>
      </c>
      <c r="I117" s="21">
        <f t="shared" si="8"/>
        <v>0</v>
      </c>
      <c r="J117" s="21"/>
      <c r="K117" s="29" t="s">
        <v>199</v>
      </c>
    </row>
    <row r="118" spans="1:11" ht="30" customHeight="1">
      <c r="A118" s="31" t="s">
        <v>135</v>
      </c>
      <c r="B118" s="8">
        <v>600000</v>
      </c>
      <c r="C118" s="8"/>
      <c r="D118" s="8">
        <v>0</v>
      </c>
      <c r="E118" s="8">
        <v>0</v>
      </c>
      <c r="F118" s="8">
        <v>0</v>
      </c>
      <c r="G118" s="8"/>
      <c r="H118" s="54">
        <f t="shared" si="7"/>
        <v>0</v>
      </c>
      <c r="I118" s="21">
        <f t="shared" si="8"/>
        <v>0</v>
      </c>
      <c r="J118" s="21"/>
      <c r="K118" s="29" t="s">
        <v>199</v>
      </c>
    </row>
    <row r="119" spans="1:11" ht="30" customHeight="1">
      <c r="A119" s="31" t="s">
        <v>136</v>
      </c>
      <c r="B119" s="8">
        <v>70000</v>
      </c>
      <c r="C119" s="8"/>
      <c r="D119" s="8">
        <v>0</v>
      </c>
      <c r="E119" s="8">
        <v>14150</v>
      </c>
      <c r="F119" s="8">
        <v>6400</v>
      </c>
      <c r="G119" s="8"/>
      <c r="H119" s="54">
        <f t="shared" si="7"/>
        <v>20550</v>
      </c>
      <c r="I119" s="21">
        <f t="shared" si="8"/>
        <v>0.29357142857142859</v>
      </c>
      <c r="J119" s="21"/>
      <c r="K119" s="29" t="s">
        <v>199</v>
      </c>
    </row>
    <row r="120" spans="1:11" ht="35.25" customHeight="1">
      <c r="A120" s="31" t="s">
        <v>137</v>
      </c>
      <c r="B120" s="8">
        <v>4592000</v>
      </c>
      <c r="C120" s="8"/>
      <c r="D120" s="8">
        <v>617129</v>
      </c>
      <c r="E120" s="8">
        <v>884829</v>
      </c>
      <c r="F120" s="8">
        <v>890289</v>
      </c>
      <c r="G120" s="8"/>
      <c r="H120" s="54">
        <f t="shared" si="7"/>
        <v>2392247</v>
      </c>
      <c r="I120" s="21">
        <f t="shared" si="8"/>
        <v>0.520959712543554</v>
      </c>
      <c r="J120" s="21"/>
      <c r="K120" s="29" t="s">
        <v>199</v>
      </c>
    </row>
    <row r="121" spans="1:11" ht="30" customHeight="1">
      <c r="A121" s="31" t="s">
        <v>138</v>
      </c>
      <c r="B121" s="8">
        <v>300000</v>
      </c>
      <c r="C121" s="8"/>
      <c r="D121" s="8">
        <v>4000</v>
      </c>
      <c r="E121" s="8">
        <v>81600</v>
      </c>
      <c r="F121" s="8">
        <v>75400</v>
      </c>
      <c r="G121" s="8"/>
      <c r="H121" s="54">
        <f t="shared" si="7"/>
        <v>161000</v>
      </c>
      <c r="I121" s="21">
        <f t="shared" si="8"/>
        <v>0.53666666666666663</v>
      </c>
      <c r="J121" s="21"/>
      <c r="K121" s="29" t="s">
        <v>199</v>
      </c>
    </row>
    <row r="122" spans="1:11" ht="30" customHeight="1">
      <c r="A122" s="31" t="s">
        <v>139</v>
      </c>
      <c r="B122" s="8">
        <v>50000</v>
      </c>
      <c r="C122" s="8"/>
      <c r="D122" s="8">
        <v>15980</v>
      </c>
      <c r="E122" s="8">
        <v>8440</v>
      </c>
      <c r="F122" s="8">
        <v>14268</v>
      </c>
      <c r="G122" s="8"/>
      <c r="H122" s="54">
        <f t="shared" si="7"/>
        <v>38688</v>
      </c>
      <c r="I122" s="21">
        <f t="shared" si="8"/>
        <v>0.77376</v>
      </c>
      <c r="J122" s="21"/>
      <c r="K122" s="29" t="s">
        <v>199</v>
      </c>
    </row>
    <row r="123" spans="1:11" ht="30" customHeight="1">
      <c r="A123" s="31" t="s">
        <v>140</v>
      </c>
      <c r="B123" s="8">
        <v>30000</v>
      </c>
      <c r="C123" s="8"/>
      <c r="D123" s="8">
        <v>0</v>
      </c>
      <c r="E123" s="8">
        <v>18600</v>
      </c>
      <c r="F123" s="8">
        <v>11400</v>
      </c>
      <c r="G123" s="8"/>
      <c r="H123" s="54">
        <f t="shared" si="7"/>
        <v>30000</v>
      </c>
      <c r="I123" s="21">
        <f t="shared" si="8"/>
        <v>1</v>
      </c>
      <c r="J123" s="21"/>
      <c r="K123" s="29"/>
    </row>
    <row r="124" spans="1:11" ht="30" customHeight="1">
      <c r="A124" s="31" t="s">
        <v>141</v>
      </c>
      <c r="B124" s="8">
        <v>3500000</v>
      </c>
      <c r="C124" s="8"/>
      <c r="D124" s="8">
        <v>0</v>
      </c>
      <c r="E124" s="8">
        <v>0</v>
      </c>
      <c r="F124" s="8">
        <v>0</v>
      </c>
      <c r="G124" s="8"/>
      <c r="H124" s="54">
        <f t="shared" si="7"/>
        <v>0</v>
      </c>
      <c r="I124" s="21">
        <f t="shared" si="8"/>
        <v>0</v>
      </c>
      <c r="J124" s="21"/>
      <c r="K124" s="29" t="s">
        <v>207</v>
      </c>
    </row>
    <row r="125" spans="1:11" ht="30" customHeight="1">
      <c r="A125" s="31" t="s">
        <v>142</v>
      </c>
      <c r="B125" s="8">
        <v>60000</v>
      </c>
      <c r="C125" s="8"/>
      <c r="D125" s="8">
        <v>0</v>
      </c>
      <c r="E125" s="8">
        <v>0</v>
      </c>
      <c r="F125" s="8">
        <v>27000</v>
      </c>
      <c r="G125" s="8"/>
      <c r="H125" s="54">
        <f t="shared" si="7"/>
        <v>27000</v>
      </c>
      <c r="I125" s="21">
        <f t="shared" si="8"/>
        <v>0.45</v>
      </c>
      <c r="J125" s="21"/>
      <c r="K125" s="29" t="s">
        <v>199</v>
      </c>
    </row>
    <row r="126" spans="1:11" ht="30" customHeight="1">
      <c r="A126" s="31" t="s">
        <v>143</v>
      </c>
      <c r="B126" s="8">
        <v>775000</v>
      </c>
      <c r="C126" s="8"/>
      <c r="D126" s="8">
        <v>0</v>
      </c>
      <c r="E126" s="8">
        <v>0</v>
      </c>
      <c r="F126" s="8">
        <v>36486</v>
      </c>
      <c r="G126" s="8"/>
      <c r="H126" s="54">
        <f t="shared" si="7"/>
        <v>36486</v>
      </c>
      <c r="I126" s="21">
        <f t="shared" si="8"/>
        <v>4.7078709677419353E-2</v>
      </c>
      <c r="J126" s="21"/>
      <c r="K126" s="29" t="s">
        <v>199</v>
      </c>
    </row>
    <row r="127" spans="1:11" ht="30" customHeight="1">
      <c r="A127" s="31" t="s">
        <v>144</v>
      </c>
      <c r="B127" s="8">
        <v>250000</v>
      </c>
      <c r="C127" s="8"/>
      <c r="D127" s="8">
        <v>0</v>
      </c>
      <c r="E127" s="8">
        <v>109091</v>
      </c>
      <c r="F127" s="8">
        <v>0</v>
      </c>
      <c r="G127" s="8"/>
      <c r="H127" s="54">
        <f t="shared" si="7"/>
        <v>109091</v>
      </c>
      <c r="I127" s="21">
        <f t="shared" si="8"/>
        <v>0.43636399999999997</v>
      </c>
      <c r="J127" s="21"/>
      <c r="K127" s="29" t="s">
        <v>200</v>
      </c>
    </row>
    <row r="128" spans="1:11" ht="30" customHeight="1">
      <c r="A128" s="31" t="s">
        <v>145</v>
      </c>
      <c r="B128" s="8">
        <v>300000</v>
      </c>
      <c r="C128" s="8"/>
      <c r="D128" s="8">
        <v>31064</v>
      </c>
      <c r="E128" s="8">
        <v>40718</v>
      </c>
      <c r="F128" s="8">
        <v>30396</v>
      </c>
      <c r="G128" s="8"/>
      <c r="H128" s="54">
        <f t="shared" si="7"/>
        <v>102178</v>
      </c>
      <c r="I128" s="21">
        <f t="shared" si="8"/>
        <v>0.34059333333333336</v>
      </c>
      <c r="J128" s="21"/>
      <c r="K128" s="29" t="s">
        <v>200</v>
      </c>
    </row>
    <row r="129" spans="1:11" ht="51" customHeight="1">
      <c r="A129" s="31" t="s">
        <v>146</v>
      </c>
      <c r="B129" s="8">
        <v>20000</v>
      </c>
      <c r="C129" s="8"/>
      <c r="D129" s="8">
        <v>0</v>
      </c>
      <c r="E129" s="8">
        <v>0</v>
      </c>
      <c r="F129" s="8">
        <v>0</v>
      </c>
      <c r="G129" s="8"/>
      <c r="H129" s="54">
        <f t="shared" si="7"/>
        <v>0</v>
      </c>
      <c r="I129" s="21">
        <f t="shared" si="8"/>
        <v>0</v>
      </c>
      <c r="J129" s="21"/>
      <c r="K129" s="29" t="s">
        <v>200</v>
      </c>
    </row>
    <row r="130" spans="1:11" ht="30" customHeight="1">
      <c r="A130" s="31" t="s">
        <v>147</v>
      </c>
      <c r="B130" s="8">
        <v>2304000</v>
      </c>
      <c r="C130" s="8"/>
      <c r="D130" s="8">
        <v>782275</v>
      </c>
      <c r="E130" s="8">
        <v>587919</v>
      </c>
      <c r="F130" s="8">
        <v>461568</v>
      </c>
      <c r="G130" s="8"/>
      <c r="H130" s="54">
        <f t="shared" si="7"/>
        <v>1831762</v>
      </c>
      <c r="I130" s="21">
        <f t="shared" si="8"/>
        <v>0.79503559027777781</v>
      </c>
      <c r="J130" s="21"/>
      <c r="K130" s="29"/>
    </row>
    <row r="131" spans="1:11" ht="30" customHeight="1">
      <c r="A131" s="31" t="s">
        <v>148</v>
      </c>
      <c r="B131" s="8">
        <v>249000</v>
      </c>
      <c r="C131" s="8"/>
      <c r="D131" s="8">
        <v>26500</v>
      </c>
      <c r="E131" s="8">
        <v>98800</v>
      </c>
      <c r="F131" s="8">
        <v>50000</v>
      </c>
      <c r="G131" s="8"/>
      <c r="H131" s="54">
        <f t="shared" si="7"/>
        <v>175300</v>
      </c>
      <c r="I131" s="21">
        <f t="shared" si="8"/>
        <v>0.70401606425702812</v>
      </c>
      <c r="J131" s="21"/>
      <c r="K131" s="29" t="s">
        <v>200</v>
      </c>
    </row>
    <row r="132" spans="1:11" ht="30" customHeight="1">
      <c r="A132" s="31" t="s">
        <v>149</v>
      </c>
      <c r="B132" s="8">
        <v>2856000</v>
      </c>
      <c r="C132" s="8"/>
      <c r="D132" s="8">
        <v>564770</v>
      </c>
      <c r="E132" s="8">
        <v>840942</v>
      </c>
      <c r="F132" s="8">
        <v>888915</v>
      </c>
      <c r="G132" s="8"/>
      <c r="H132" s="54">
        <f t="shared" si="7"/>
        <v>2294627</v>
      </c>
      <c r="I132" s="21">
        <f t="shared" si="8"/>
        <v>0.80344082633053227</v>
      </c>
      <c r="J132" s="21"/>
      <c r="K132" s="29"/>
    </row>
    <row r="133" spans="1:11" ht="30" customHeight="1">
      <c r="A133" s="31" t="s">
        <v>150</v>
      </c>
      <c r="B133" s="8">
        <v>255000</v>
      </c>
      <c r="C133" s="8"/>
      <c r="D133" s="8">
        <v>46800</v>
      </c>
      <c r="E133" s="8">
        <v>62400</v>
      </c>
      <c r="F133" s="8">
        <v>68600</v>
      </c>
      <c r="G133" s="8"/>
      <c r="H133" s="54">
        <f t="shared" si="7"/>
        <v>177800</v>
      </c>
      <c r="I133" s="21">
        <f t="shared" si="8"/>
        <v>0.69725490196078432</v>
      </c>
      <c r="J133" s="21"/>
      <c r="K133" s="29" t="s">
        <v>200</v>
      </c>
    </row>
    <row r="134" spans="1:11" s="2" customFormat="1" ht="30" customHeight="1">
      <c r="A134" s="31" t="s">
        <v>151</v>
      </c>
      <c r="B134" s="8">
        <v>80000</v>
      </c>
      <c r="C134" s="8"/>
      <c r="D134" s="8">
        <v>540</v>
      </c>
      <c r="E134" s="8">
        <v>720</v>
      </c>
      <c r="F134" s="8">
        <v>0</v>
      </c>
      <c r="G134" s="8"/>
      <c r="H134" s="54">
        <f t="shared" si="7"/>
        <v>1260</v>
      </c>
      <c r="I134" s="21">
        <f t="shared" si="8"/>
        <v>1.575E-2</v>
      </c>
      <c r="J134" s="21"/>
      <c r="K134" s="29" t="s">
        <v>200</v>
      </c>
    </row>
    <row r="135" spans="1:11" s="2" customFormat="1" ht="30" customHeight="1">
      <c r="A135" s="31" t="s">
        <v>152</v>
      </c>
      <c r="B135" s="8">
        <v>79000</v>
      </c>
      <c r="C135" s="8"/>
      <c r="D135" s="8">
        <v>0</v>
      </c>
      <c r="E135" s="8">
        <v>0</v>
      </c>
      <c r="F135" s="8">
        <v>0</v>
      </c>
      <c r="G135" s="8"/>
      <c r="H135" s="54">
        <f t="shared" si="7"/>
        <v>0</v>
      </c>
      <c r="I135" s="21">
        <f t="shared" si="8"/>
        <v>0</v>
      </c>
      <c r="J135" s="21"/>
      <c r="K135" s="29" t="s">
        <v>200</v>
      </c>
    </row>
    <row r="136" spans="1:11" s="2" customFormat="1" ht="30" customHeight="1">
      <c r="A136" s="31" t="s">
        <v>153</v>
      </c>
      <c r="B136" s="8">
        <v>30000</v>
      </c>
      <c r="C136" s="8"/>
      <c r="D136" s="8">
        <v>0</v>
      </c>
      <c r="E136" s="8">
        <v>0</v>
      </c>
      <c r="F136" s="8">
        <v>0</v>
      </c>
      <c r="G136" s="8"/>
      <c r="H136" s="54">
        <f t="shared" si="7"/>
        <v>0</v>
      </c>
      <c r="I136" s="21">
        <f t="shared" si="8"/>
        <v>0</v>
      </c>
      <c r="J136" s="21"/>
      <c r="K136" s="29" t="s">
        <v>200</v>
      </c>
    </row>
    <row r="137" spans="1:11" s="2" customFormat="1" ht="30" customHeight="1">
      <c r="A137" s="31" t="s">
        <v>154</v>
      </c>
      <c r="B137" s="8">
        <v>20000</v>
      </c>
      <c r="C137" s="8"/>
      <c r="D137" s="8">
        <v>0</v>
      </c>
      <c r="E137" s="8">
        <v>0</v>
      </c>
      <c r="F137" s="8"/>
      <c r="G137" s="8"/>
      <c r="H137" s="54">
        <f t="shared" si="7"/>
        <v>0</v>
      </c>
      <c r="I137" s="21">
        <f t="shared" si="8"/>
        <v>0</v>
      </c>
      <c r="J137" s="21"/>
      <c r="K137" s="29" t="s">
        <v>200</v>
      </c>
    </row>
    <row r="138" spans="1:11" s="2" customFormat="1" ht="30" customHeight="1">
      <c r="A138" s="31" t="s">
        <v>155</v>
      </c>
      <c r="B138" s="8">
        <v>80000</v>
      </c>
      <c r="C138" s="8"/>
      <c r="D138" s="8">
        <v>495</v>
      </c>
      <c r="E138" s="27">
        <v>67894</v>
      </c>
      <c r="F138" s="8">
        <v>987</v>
      </c>
      <c r="G138" s="8"/>
      <c r="H138" s="54">
        <f t="shared" si="7"/>
        <v>69376</v>
      </c>
      <c r="I138" s="21">
        <f t="shared" si="8"/>
        <v>0.86719999999999997</v>
      </c>
      <c r="J138" s="21"/>
      <c r="K138" s="29"/>
    </row>
    <row r="139" spans="1:11" s="2" customFormat="1" ht="30" customHeight="1">
      <c r="A139" s="5" t="s">
        <v>13</v>
      </c>
      <c r="B139" s="7">
        <f>SUM(B114:B138)</f>
        <v>16953000</v>
      </c>
      <c r="C139" s="7"/>
      <c r="D139" s="26">
        <f>SUM(D114:D138)</f>
        <v>2110373</v>
      </c>
      <c r="E139" s="26">
        <f>SUM(E114:E138)</f>
        <v>2982151</v>
      </c>
      <c r="F139" s="26">
        <f>SUM(F114:F138)</f>
        <v>2648181</v>
      </c>
      <c r="G139" s="26">
        <f>SUM(G114:G138)</f>
        <v>0</v>
      </c>
      <c r="H139" s="30">
        <f>SUM(H114:H138)</f>
        <v>7740705</v>
      </c>
      <c r="I139" s="22">
        <f>H139/B139</f>
        <v>0.45659794726597064</v>
      </c>
      <c r="J139" s="22"/>
      <c r="K139" s="46"/>
    </row>
    <row r="140" spans="1:11" s="2" customFormat="1" ht="30" customHeight="1">
      <c r="A140" s="70" t="s">
        <v>70</v>
      </c>
      <c r="B140" s="71"/>
      <c r="C140" s="71"/>
      <c r="D140" s="71"/>
      <c r="E140" s="71"/>
      <c r="F140" s="71"/>
      <c r="G140" s="71"/>
      <c r="H140" s="71"/>
      <c r="I140" s="71"/>
      <c r="J140" s="71"/>
      <c r="K140" s="71"/>
    </row>
    <row r="141" spans="1:11" ht="42.75" customHeight="1">
      <c r="A141" s="29" t="s">
        <v>71</v>
      </c>
      <c r="B141" s="8">
        <v>16750000</v>
      </c>
      <c r="C141" s="8"/>
      <c r="D141" s="7">
        <f>D140</f>
        <v>0</v>
      </c>
      <c r="E141" s="7">
        <v>0</v>
      </c>
      <c r="F141" s="7">
        <v>0</v>
      </c>
      <c r="G141" s="7"/>
      <c r="H141" s="8">
        <f>SUM(D141:G141)</f>
        <v>0</v>
      </c>
      <c r="I141" s="21">
        <f>H141/B141</f>
        <v>0</v>
      </c>
      <c r="J141" s="21"/>
      <c r="K141" s="29" t="s">
        <v>208</v>
      </c>
    </row>
    <row r="142" spans="1:11" ht="30" customHeight="1">
      <c r="A142" s="5" t="s">
        <v>13</v>
      </c>
      <c r="B142" s="7">
        <f>B141</f>
        <v>16750000</v>
      </c>
      <c r="C142" s="7"/>
      <c r="D142" s="7">
        <f>D141</f>
        <v>0</v>
      </c>
      <c r="E142" s="7">
        <f>E141</f>
        <v>0</v>
      </c>
      <c r="F142" s="7">
        <f>F141</f>
        <v>0</v>
      </c>
      <c r="G142" s="7">
        <f>G141</f>
        <v>0</v>
      </c>
      <c r="H142" s="7">
        <f>H141</f>
        <v>0</v>
      </c>
      <c r="I142" s="22">
        <f>H142/B142</f>
        <v>0</v>
      </c>
      <c r="J142" s="22"/>
      <c r="K142" s="45"/>
    </row>
    <row r="143" spans="1:11" ht="30" customHeight="1">
      <c r="A143" s="76" t="s">
        <v>17</v>
      </c>
      <c r="B143" s="77"/>
      <c r="C143" s="77"/>
      <c r="D143" s="77"/>
      <c r="E143" s="77"/>
      <c r="F143" s="77"/>
      <c r="G143" s="77"/>
      <c r="H143" s="77"/>
      <c r="I143" s="77"/>
      <c r="J143" s="77"/>
      <c r="K143" s="78"/>
    </row>
    <row r="144" spans="1:11" ht="30" customHeight="1">
      <c r="A144" s="29" t="s">
        <v>31</v>
      </c>
      <c r="B144" s="25">
        <v>2880000</v>
      </c>
      <c r="C144" s="25"/>
      <c r="D144" s="25">
        <v>797035</v>
      </c>
      <c r="E144" s="25">
        <v>855800</v>
      </c>
      <c r="F144" s="25">
        <v>184697</v>
      </c>
      <c r="G144" s="25"/>
      <c r="H144" s="25">
        <f t="shared" ref="H144:H156" si="9">SUM(D144:G144)</f>
        <v>1837532</v>
      </c>
      <c r="I144" s="21">
        <f t="shared" ref="I144:I157" si="10">H144/B144</f>
        <v>0.63803194444444444</v>
      </c>
      <c r="J144" s="21"/>
      <c r="K144" s="29" t="s">
        <v>200</v>
      </c>
    </row>
    <row r="145" spans="1:11" ht="57.75" customHeight="1">
      <c r="A145" s="29" t="s">
        <v>25</v>
      </c>
      <c r="B145" s="25">
        <v>1920000</v>
      </c>
      <c r="C145" s="25"/>
      <c r="D145" s="25">
        <v>821247</v>
      </c>
      <c r="E145" s="25">
        <v>1179313</v>
      </c>
      <c r="F145" s="25">
        <v>0</v>
      </c>
      <c r="G145" s="25"/>
      <c r="H145" s="25">
        <f t="shared" si="9"/>
        <v>2000560</v>
      </c>
      <c r="I145" s="21">
        <f t="shared" si="10"/>
        <v>1.0419583333333333</v>
      </c>
      <c r="J145" s="21"/>
      <c r="K145" s="29" t="s">
        <v>246</v>
      </c>
    </row>
    <row r="146" spans="1:11" ht="24" customHeight="1">
      <c r="A146" s="29" t="s">
        <v>26</v>
      </c>
      <c r="B146" s="25">
        <v>60000</v>
      </c>
      <c r="C146" s="25"/>
      <c r="D146" s="25">
        <v>0</v>
      </c>
      <c r="E146" s="25">
        <v>50000</v>
      </c>
      <c r="F146" s="25">
        <v>0</v>
      </c>
      <c r="G146" s="25"/>
      <c r="H146" s="25">
        <f t="shared" si="9"/>
        <v>50000</v>
      </c>
      <c r="I146" s="21">
        <f t="shared" si="10"/>
        <v>0.83333333333333337</v>
      </c>
      <c r="J146" s="21"/>
      <c r="K146" s="29"/>
    </row>
    <row r="147" spans="1:11" ht="27" customHeight="1">
      <c r="A147" s="29" t="s">
        <v>27</v>
      </c>
      <c r="B147" s="25">
        <v>10000</v>
      </c>
      <c r="C147" s="25"/>
      <c r="D147" s="25">
        <v>0</v>
      </c>
      <c r="E147" s="25">
        <v>0</v>
      </c>
      <c r="F147" s="25">
        <v>2000</v>
      </c>
      <c r="G147" s="25"/>
      <c r="H147" s="25">
        <f t="shared" si="9"/>
        <v>2000</v>
      </c>
      <c r="I147" s="21">
        <f t="shared" si="10"/>
        <v>0.2</v>
      </c>
      <c r="J147" s="21"/>
      <c r="K147" s="29" t="s">
        <v>200</v>
      </c>
    </row>
    <row r="148" spans="1:11" ht="30" customHeight="1">
      <c r="A148" s="29" t="s">
        <v>32</v>
      </c>
      <c r="B148" s="25">
        <v>240000</v>
      </c>
      <c r="C148" s="25"/>
      <c r="D148" s="25">
        <v>0</v>
      </c>
      <c r="E148" s="25">
        <v>49600</v>
      </c>
      <c r="F148" s="25">
        <v>56900</v>
      </c>
      <c r="G148" s="25"/>
      <c r="H148" s="25">
        <f t="shared" si="9"/>
        <v>106500</v>
      </c>
      <c r="I148" s="21">
        <f t="shared" si="10"/>
        <v>0.44374999999999998</v>
      </c>
      <c r="J148" s="21"/>
      <c r="K148" s="29" t="s">
        <v>200</v>
      </c>
    </row>
    <row r="149" spans="1:11" ht="30" customHeight="1">
      <c r="A149" s="29" t="s">
        <v>51</v>
      </c>
      <c r="B149" s="25">
        <v>250000</v>
      </c>
      <c r="C149" s="25"/>
      <c r="D149" s="25">
        <v>0</v>
      </c>
      <c r="E149" s="25">
        <v>18000</v>
      </c>
      <c r="F149" s="25">
        <v>18000</v>
      </c>
      <c r="G149" s="25"/>
      <c r="H149" s="25">
        <f t="shared" si="9"/>
        <v>36000</v>
      </c>
      <c r="I149" s="21">
        <f t="shared" si="10"/>
        <v>0.14399999999999999</v>
      </c>
      <c r="J149" s="21"/>
      <c r="K149" s="29" t="s">
        <v>200</v>
      </c>
    </row>
    <row r="150" spans="1:11" ht="24.75" customHeight="1">
      <c r="A150" s="29" t="s">
        <v>33</v>
      </c>
      <c r="B150" s="25">
        <v>30000</v>
      </c>
      <c r="C150" s="25"/>
      <c r="D150" s="25">
        <v>0</v>
      </c>
      <c r="E150" s="25">
        <v>0</v>
      </c>
      <c r="F150" s="25">
        <v>0</v>
      </c>
      <c r="G150" s="25"/>
      <c r="H150" s="25">
        <f t="shared" si="9"/>
        <v>0</v>
      </c>
      <c r="I150" s="21">
        <f t="shared" si="10"/>
        <v>0</v>
      </c>
      <c r="J150" s="21"/>
      <c r="K150" s="29" t="s">
        <v>200</v>
      </c>
    </row>
    <row r="151" spans="1:11" ht="25.5" customHeight="1">
      <c r="A151" s="29" t="s">
        <v>34</v>
      </c>
      <c r="B151" s="25">
        <v>100000</v>
      </c>
      <c r="C151" s="25"/>
      <c r="D151" s="25">
        <v>18533</v>
      </c>
      <c r="E151" s="25">
        <v>46799</v>
      </c>
      <c r="F151" s="25">
        <v>23826</v>
      </c>
      <c r="G151" s="25"/>
      <c r="H151" s="25">
        <f t="shared" si="9"/>
        <v>89158</v>
      </c>
      <c r="I151" s="21">
        <f t="shared" si="10"/>
        <v>0.89158000000000004</v>
      </c>
      <c r="J151" s="21"/>
      <c r="K151" s="29"/>
    </row>
    <row r="152" spans="1:11" ht="30" customHeight="1">
      <c r="A152" s="29" t="s">
        <v>35</v>
      </c>
      <c r="B152" s="25">
        <v>132000</v>
      </c>
      <c r="C152" s="25"/>
      <c r="D152" s="25">
        <v>0</v>
      </c>
      <c r="E152" s="25">
        <v>33253</v>
      </c>
      <c r="F152" s="25">
        <v>18387</v>
      </c>
      <c r="G152" s="25"/>
      <c r="H152" s="25">
        <f t="shared" si="9"/>
        <v>51640</v>
      </c>
      <c r="I152" s="21">
        <f t="shared" si="10"/>
        <v>0.39121212121212123</v>
      </c>
      <c r="J152" s="21"/>
      <c r="K152" s="29" t="s">
        <v>199</v>
      </c>
    </row>
    <row r="153" spans="1:11" ht="30" customHeight="1">
      <c r="A153" s="29" t="s">
        <v>52</v>
      </c>
      <c r="B153" s="25">
        <v>200000</v>
      </c>
      <c r="C153" s="25"/>
      <c r="D153" s="25">
        <v>0</v>
      </c>
      <c r="E153" s="25">
        <v>0</v>
      </c>
      <c r="F153" s="25">
        <v>0</v>
      </c>
      <c r="G153" s="25"/>
      <c r="H153" s="25">
        <f t="shared" si="9"/>
        <v>0</v>
      </c>
      <c r="I153" s="21">
        <f t="shared" si="10"/>
        <v>0</v>
      </c>
      <c r="J153" s="21"/>
      <c r="K153" s="29" t="s">
        <v>199</v>
      </c>
    </row>
    <row r="154" spans="1:11" ht="30" customHeight="1">
      <c r="A154" s="29" t="s">
        <v>37</v>
      </c>
      <c r="B154" s="25">
        <v>200000</v>
      </c>
      <c r="C154" s="25"/>
      <c r="D154" s="25">
        <v>0</v>
      </c>
      <c r="E154" s="25">
        <v>0</v>
      </c>
      <c r="F154" s="25">
        <v>100000</v>
      </c>
      <c r="G154" s="25"/>
      <c r="H154" s="25">
        <f t="shared" si="9"/>
        <v>100000</v>
      </c>
      <c r="I154" s="21">
        <f t="shared" si="10"/>
        <v>0.5</v>
      </c>
      <c r="J154" s="21"/>
      <c r="K154" s="29" t="s">
        <v>262</v>
      </c>
    </row>
    <row r="155" spans="1:11" ht="30" customHeight="1">
      <c r="A155" s="29" t="s">
        <v>53</v>
      </c>
      <c r="B155" s="25">
        <v>100000</v>
      </c>
      <c r="C155" s="25"/>
      <c r="D155" s="25">
        <v>4800</v>
      </c>
      <c r="E155" s="25">
        <v>9600</v>
      </c>
      <c r="F155" s="25">
        <v>0</v>
      </c>
      <c r="G155" s="25"/>
      <c r="H155" s="25">
        <f t="shared" si="9"/>
        <v>14400</v>
      </c>
      <c r="I155" s="21">
        <f t="shared" si="10"/>
        <v>0.14399999999999999</v>
      </c>
      <c r="J155" s="21"/>
      <c r="K155" s="29" t="s">
        <v>199</v>
      </c>
    </row>
    <row r="156" spans="1:11" s="2" customFormat="1" ht="34.5" customHeight="1">
      <c r="A156" s="29" t="s">
        <v>90</v>
      </c>
      <c r="B156" s="25">
        <v>100000</v>
      </c>
      <c r="C156" s="25"/>
      <c r="D156" s="25">
        <v>2500</v>
      </c>
      <c r="E156" s="25">
        <v>3500</v>
      </c>
      <c r="F156" s="25">
        <v>5456</v>
      </c>
      <c r="G156" s="25"/>
      <c r="H156" s="25">
        <f t="shared" si="9"/>
        <v>11456</v>
      </c>
      <c r="I156" s="21">
        <f t="shared" si="10"/>
        <v>0.11456</v>
      </c>
      <c r="J156" s="21"/>
      <c r="K156" s="29" t="s">
        <v>199</v>
      </c>
    </row>
    <row r="157" spans="1:11" ht="30" customHeight="1">
      <c r="A157" s="5" t="s">
        <v>13</v>
      </c>
      <c r="B157" s="11">
        <f>SUM(B144:B156)</f>
        <v>6222000</v>
      </c>
      <c r="C157" s="11"/>
      <c r="D157" s="11">
        <f>SUM(D144:D156)</f>
        <v>1644115</v>
      </c>
      <c r="E157" s="11">
        <f>SUM(E144:E156)</f>
        <v>2245865</v>
      </c>
      <c r="F157" s="11">
        <f>SUM(F144:F156)</f>
        <v>409266</v>
      </c>
      <c r="G157" s="11">
        <f>SUM(G144:G156)</f>
        <v>0</v>
      </c>
      <c r="H157" s="11">
        <f>SUM(H144:H156)</f>
        <v>4299246</v>
      </c>
      <c r="I157" s="22">
        <f t="shared" si="10"/>
        <v>0.69097492767598845</v>
      </c>
      <c r="J157" s="22"/>
      <c r="K157" s="45"/>
    </row>
    <row r="158" spans="1:11" ht="30" customHeight="1">
      <c r="A158" s="70" t="s">
        <v>18</v>
      </c>
      <c r="B158" s="71"/>
      <c r="C158" s="71"/>
      <c r="D158" s="71"/>
      <c r="E158" s="71"/>
      <c r="F158" s="71"/>
      <c r="G158" s="71"/>
      <c r="H158" s="71"/>
      <c r="I158" s="71"/>
      <c r="J158" s="71"/>
      <c r="K158" s="71"/>
    </row>
    <row r="159" spans="1:11" ht="30" customHeight="1">
      <c r="A159" s="70" t="s">
        <v>61</v>
      </c>
      <c r="B159" s="71"/>
      <c r="C159" s="71"/>
      <c r="D159" s="71"/>
      <c r="E159" s="71"/>
      <c r="F159" s="71"/>
      <c r="G159" s="71"/>
      <c r="H159" s="71"/>
      <c r="I159" s="71"/>
      <c r="J159" s="71"/>
      <c r="K159" s="71"/>
    </row>
    <row r="160" spans="1:11" ht="30" customHeight="1">
      <c r="A160" s="31" t="s">
        <v>28</v>
      </c>
      <c r="B160" s="8">
        <v>30000</v>
      </c>
      <c r="C160" s="8"/>
      <c r="D160" s="8">
        <v>0</v>
      </c>
      <c r="E160" s="8">
        <v>0</v>
      </c>
      <c r="F160" s="8">
        <v>8218</v>
      </c>
      <c r="G160" s="8"/>
      <c r="H160" s="40">
        <f>SUM(D160:G160)</f>
        <v>8218</v>
      </c>
      <c r="I160" s="21">
        <f>H160/B160</f>
        <v>0.27393333333333331</v>
      </c>
      <c r="J160" s="21"/>
      <c r="K160" s="29" t="s">
        <v>199</v>
      </c>
    </row>
    <row r="161" spans="1:11" ht="30" customHeight="1">
      <c r="A161" s="29" t="s">
        <v>60</v>
      </c>
      <c r="B161" s="8">
        <v>80000</v>
      </c>
      <c r="C161" s="8"/>
      <c r="D161" s="8">
        <v>0</v>
      </c>
      <c r="E161" s="8">
        <v>0</v>
      </c>
      <c r="F161" s="8">
        <v>37500</v>
      </c>
      <c r="G161" s="8"/>
      <c r="H161" s="54">
        <f t="shared" ref="H161:H173" si="11">SUM(D161:G161)</f>
        <v>37500</v>
      </c>
      <c r="I161" s="21">
        <f t="shared" ref="I161:I173" si="12">H161/B161</f>
        <v>0.46875</v>
      </c>
      <c r="J161" s="21"/>
      <c r="K161" s="29" t="s">
        <v>199</v>
      </c>
    </row>
    <row r="162" spans="1:11" ht="30" customHeight="1">
      <c r="A162" s="29" t="s">
        <v>170</v>
      </c>
      <c r="B162" s="8">
        <v>2016000</v>
      </c>
      <c r="C162" s="8">
        <v>1316000</v>
      </c>
      <c r="D162" s="8">
        <v>0</v>
      </c>
      <c r="E162" s="8">
        <v>635000</v>
      </c>
      <c r="F162" s="8">
        <v>0</v>
      </c>
      <c r="G162" s="8"/>
      <c r="H162" s="54">
        <f t="shared" si="11"/>
        <v>635000</v>
      </c>
      <c r="I162" s="21">
        <f t="shared" si="12"/>
        <v>0.31498015873015872</v>
      </c>
      <c r="J162" s="28" t="s">
        <v>248</v>
      </c>
      <c r="K162" s="29" t="s">
        <v>209</v>
      </c>
    </row>
    <row r="163" spans="1:11" ht="30" customHeight="1">
      <c r="A163" s="29" t="s">
        <v>171</v>
      </c>
      <c r="B163" s="8">
        <v>14000</v>
      </c>
      <c r="C163" s="8"/>
      <c r="D163" s="8">
        <v>0</v>
      </c>
      <c r="E163" s="8">
        <v>0</v>
      </c>
      <c r="F163" s="8">
        <v>0</v>
      </c>
      <c r="G163" s="8"/>
      <c r="H163" s="54">
        <f t="shared" si="11"/>
        <v>0</v>
      </c>
      <c r="I163" s="21">
        <f t="shared" si="12"/>
        <v>0</v>
      </c>
      <c r="J163" s="21"/>
      <c r="K163" s="29" t="s">
        <v>199</v>
      </c>
    </row>
    <row r="164" spans="1:11" ht="36" customHeight="1">
      <c r="A164" s="29" t="s">
        <v>172</v>
      </c>
      <c r="B164" s="8">
        <v>50000</v>
      </c>
      <c r="C164" s="8"/>
      <c r="D164" s="8">
        <v>4000</v>
      </c>
      <c r="E164" s="8">
        <v>7200</v>
      </c>
      <c r="F164" s="8">
        <v>12800</v>
      </c>
      <c r="G164" s="8"/>
      <c r="H164" s="54">
        <f t="shared" si="11"/>
        <v>24000</v>
      </c>
      <c r="I164" s="21">
        <f t="shared" si="12"/>
        <v>0.48</v>
      </c>
      <c r="J164" s="21"/>
      <c r="K164" s="29" t="s">
        <v>199</v>
      </c>
    </row>
    <row r="165" spans="1:11" ht="30" customHeight="1">
      <c r="A165" s="29" t="s">
        <v>173</v>
      </c>
      <c r="B165" s="8">
        <v>500000</v>
      </c>
      <c r="C165" s="8"/>
      <c r="D165" s="8">
        <v>0</v>
      </c>
      <c r="E165" s="8"/>
      <c r="F165" s="8">
        <v>194000</v>
      </c>
      <c r="G165" s="8"/>
      <c r="H165" s="54">
        <f t="shared" si="11"/>
        <v>194000</v>
      </c>
      <c r="I165" s="21">
        <f t="shared" si="12"/>
        <v>0.38800000000000001</v>
      </c>
      <c r="J165" s="21"/>
      <c r="K165" s="29" t="s">
        <v>200</v>
      </c>
    </row>
    <row r="166" spans="1:11" ht="30" customHeight="1">
      <c r="A166" s="29" t="s">
        <v>174</v>
      </c>
      <c r="B166" s="8">
        <v>500000</v>
      </c>
      <c r="C166" s="8"/>
      <c r="D166" s="8">
        <v>59250</v>
      </c>
      <c r="E166" s="8">
        <v>108806</v>
      </c>
      <c r="F166" s="8">
        <v>331264</v>
      </c>
      <c r="G166" s="8"/>
      <c r="H166" s="54">
        <f t="shared" si="11"/>
        <v>499320</v>
      </c>
      <c r="I166" s="21">
        <f t="shared" si="12"/>
        <v>0.99863999999999997</v>
      </c>
      <c r="J166" s="21"/>
      <c r="K166" s="29"/>
    </row>
    <row r="167" spans="1:11" ht="30" customHeight="1">
      <c r="A167" s="29" t="s">
        <v>175</v>
      </c>
      <c r="B167" s="8">
        <v>200000</v>
      </c>
      <c r="C167" s="8"/>
      <c r="D167" s="8">
        <v>0</v>
      </c>
      <c r="E167" s="8">
        <v>0</v>
      </c>
      <c r="F167" s="8">
        <v>0</v>
      </c>
      <c r="G167" s="8"/>
      <c r="H167" s="54">
        <f t="shared" si="11"/>
        <v>0</v>
      </c>
      <c r="I167" s="21">
        <f t="shared" si="12"/>
        <v>0</v>
      </c>
      <c r="J167" s="21"/>
      <c r="K167" s="29" t="s">
        <v>200</v>
      </c>
    </row>
    <row r="168" spans="1:11" ht="30" customHeight="1">
      <c r="A168" s="29" t="s">
        <v>176</v>
      </c>
      <c r="B168" s="8">
        <v>50000</v>
      </c>
      <c r="C168" s="8"/>
      <c r="D168" s="8">
        <v>0</v>
      </c>
      <c r="E168" s="8">
        <v>0</v>
      </c>
      <c r="F168" s="8">
        <v>0</v>
      </c>
      <c r="G168" s="8"/>
      <c r="H168" s="54">
        <f t="shared" si="11"/>
        <v>0</v>
      </c>
      <c r="I168" s="21">
        <f t="shared" si="12"/>
        <v>0</v>
      </c>
      <c r="J168" s="21"/>
      <c r="K168" s="29" t="s">
        <v>200</v>
      </c>
    </row>
    <row r="169" spans="1:11" ht="30" customHeight="1">
      <c r="A169" s="29" t="s">
        <v>177</v>
      </c>
      <c r="B169" s="8">
        <v>300000</v>
      </c>
      <c r="C169" s="8"/>
      <c r="D169" s="8">
        <v>0</v>
      </c>
      <c r="E169" s="8">
        <v>0</v>
      </c>
      <c r="F169" s="8">
        <v>0</v>
      </c>
      <c r="G169" s="8"/>
      <c r="H169" s="54">
        <f t="shared" si="11"/>
        <v>0</v>
      </c>
      <c r="I169" s="21">
        <f t="shared" si="12"/>
        <v>0</v>
      </c>
      <c r="J169" s="21"/>
      <c r="K169" s="29" t="s">
        <v>200</v>
      </c>
    </row>
    <row r="170" spans="1:11" ht="30" customHeight="1">
      <c r="A170" s="29" t="s">
        <v>178</v>
      </c>
      <c r="B170" s="8">
        <v>1000000</v>
      </c>
      <c r="C170" s="8"/>
      <c r="D170" s="8">
        <v>0</v>
      </c>
      <c r="E170" s="8">
        <v>0</v>
      </c>
      <c r="F170" s="8">
        <v>231341</v>
      </c>
      <c r="G170" s="8"/>
      <c r="H170" s="54">
        <f t="shared" si="11"/>
        <v>231341</v>
      </c>
      <c r="I170" s="21">
        <f t="shared" si="12"/>
        <v>0.23134099999999999</v>
      </c>
      <c r="J170" s="21"/>
      <c r="K170" s="29" t="s">
        <v>200</v>
      </c>
    </row>
    <row r="171" spans="1:11" ht="30" customHeight="1">
      <c r="A171" s="29" t="s">
        <v>181</v>
      </c>
      <c r="B171" s="8">
        <v>160000</v>
      </c>
      <c r="C171" s="8"/>
      <c r="D171" s="8">
        <v>0</v>
      </c>
      <c r="E171" s="8">
        <v>0</v>
      </c>
      <c r="F171" s="8">
        <v>112500</v>
      </c>
      <c r="G171" s="8"/>
      <c r="H171" s="54">
        <f t="shared" si="11"/>
        <v>112500</v>
      </c>
      <c r="I171" s="21">
        <f t="shared" si="12"/>
        <v>0.703125</v>
      </c>
      <c r="J171" s="21"/>
      <c r="K171" s="29" t="s">
        <v>200</v>
      </c>
    </row>
    <row r="172" spans="1:11" ht="45" customHeight="1">
      <c r="A172" s="29" t="s">
        <v>179</v>
      </c>
      <c r="B172" s="8">
        <v>80000</v>
      </c>
      <c r="C172" s="8"/>
      <c r="D172" s="8">
        <v>0</v>
      </c>
      <c r="E172" s="8">
        <v>0</v>
      </c>
      <c r="F172" s="8">
        <v>78806</v>
      </c>
      <c r="G172" s="8"/>
      <c r="H172" s="54">
        <f t="shared" si="11"/>
        <v>78806</v>
      </c>
      <c r="I172" s="21">
        <f t="shared" si="12"/>
        <v>0.98507500000000003</v>
      </c>
      <c r="J172" s="21"/>
      <c r="K172" s="29"/>
    </row>
    <row r="173" spans="1:11" s="2" customFormat="1" ht="45" customHeight="1">
      <c r="A173" s="29" t="s">
        <v>180</v>
      </c>
      <c r="B173" s="8">
        <v>100000</v>
      </c>
      <c r="C173" s="8"/>
      <c r="D173" s="8">
        <v>800</v>
      </c>
      <c r="E173" s="8">
        <v>2142</v>
      </c>
      <c r="F173" s="27">
        <v>21306</v>
      </c>
      <c r="G173" s="27"/>
      <c r="H173" s="54">
        <f t="shared" si="11"/>
        <v>24248</v>
      </c>
      <c r="I173" s="21">
        <f t="shared" si="12"/>
        <v>0.24248</v>
      </c>
      <c r="J173" s="21"/>
      <c r="K173" s="29" t="s">
        <v>199</v>
      </c>
    </row>
    <row r="174" spans="1:11" ht="30" customHeight="1">
      <c r="A174" s="5" t="s">
        <v>5</v>
      </c>
      <c r="B174" s="7">
        <f>SUM(B160:B173)</f>
        <v>5080000</v>
      </c>
      <c r="C174" s="7"/>
      <c r="D174" s="7">
        <f>SUM(D160:D173)</f>
        <v>64050</v>
      </c>
      <c r="E174" s="7">
        <f>SUM(E160:E173)</f>
        <v>753148</v>
      </c>
      <c r="F174" s="7">
        <f>SUM(F160:F173)</f>
        <v>1027735</v>
      </c>
      <c r="G174" s="7">
        <f>SUM(G160:G173)</f>
        <v>0</v>
      </c>
      <c r="H174" s="30">
        <f>SUM(H160:H173)</f>
        <v>1844933</v>
      </c>
      <c r="I174" s="22">
        <f>H174/B174</f>
        <v>0.3631757874015748</v>
      </c>
      <c r="J174" s="22"/>
      <c r="K174" s="45"/>
    </row>
    <row r="175" spans="1:11" ht="30" customHeight="1">
      <c r="A175" s="76" t="s">
        <v>62</v>
      </c>
      <c r="B175" s="81"/>
      <c r="C175" s="81"/>
      <c r="D175" s="81"/>
      <c r="E175" s="81"/>
      <c r="F175" s="81"/>
      <c r="G175" s="81"/>
      <c r="H175" s="81"/>
      <c r="I175" s="81"/>
      <c r="J175" s="81"/>
      <c r="K175" s="82"/>
    </row>
    <row r="176" spans="1:11" ht="30" customHeight="1">
      <c r="A176" s="35" t="s">
        <v>182</v>
      </c>
      <c r="B176" s="8">
        <v>85000</v>
      </c>
      <c r="C176" s="8"/>
      <c r="D176" s="8">
        <v>0</v>
      </c>
      <c r="E176" s="8">
        <v>0</v>
      </c>
      <c r="F176" s="8">
        <v>0</v>
      </c>
      <c r="G176" s="8"/>
      <c r="H176" s="40">
        <f>SUM(D176:G176)</f>
        <v>0</v>
      </c>
      <c r="I176" s="21">
        <f>H176/B176</f>
        <v>0</v>
      </c>
      <c r="J176" s="21"/>
      <c r="K176" s="29" t="s">
        <v>199</v>
      </c>
    </row>
    <row r="177" spans="1:11" ht="30" customHeight="1">
      <c r="A177" s="29" t="s">
        <v>223</v>
      </c>
      <c r="B177" s="8">
        <v>96000</v>
      </c>
      <c r="C177" s="8"/>
      <c r="D177" s="8">
        <v>4578</v>
      </c>
      <c r="E177" s="8">
        <v>3141</v>
      </c>
      <c r="F177" s="8">
        <v>13395</v>
      </c>
      <c r="G177" s="8"/>
      <c r="H177" s="54">
        <f t="shared" ref="H177:H188" si="13">SUM(D177:G177)</f>
        <v>21114</v>
      </c>
      <c r="I177" s="21">
        <f t="shared" ref="I177:I188" si="14">H177/B177</f>
        <v>0.21993750000000001</v>
      </c>
      <c r="J177" s="21"/>
      <c r="K177" s="29" t="s">
        <v>199</v>
      </c>
    </row>
    <row r="178" spans="1:11" ht="30" customHeight="1">
      <c r="A178" s="31" t="s">
        <v>224</v>
      </c>
      <c r="B178" s="8">
        <v>150000</v>
      </c>
      <c r="C178" s="8"/>
      <c r="D178" s="8">
        <v>0</v>
      </c>
      <c r="E178" s="8">
        <v>0</v>
      </c>
      <c r="F178" s="8">
        <v>40000</v>
      </c>
      <c r="G178" s="8"/>
      <c r="H178" s="54">
        <f t="shared" si="13"/>
        <v>40000</v>
      </c>
      <c r="I178" s="21">
        <f t="shared" si="14"/>
        <v>0.26666666666666666</v>
      </c>
      <c r="J178" s="21"/>
      <c r="K178" s="29" t="s">
        <v>199</v>
      </c>
    </row>
    <row r="179" spans="1:11" ht="54.75" customHeight="1">
      <c r="A179" s="31" t="s">
        <v>36</v>
      </c>
      <c r="B179" s="8">
        <v>20000</v>
      </c>
      <c r="C179" s="8"/>
      <c r="D179" s="8">
        <v>0</v>
      </c>
      <c r="E179" s="8">
        <v>9000</v>
      </c>
      <c r="F179" s="8">
        <v>20000</v>
      </c>
      <c r="G179" s="8"/>
      <c r="H179" s="54">
        <f t="shared" si="13"/>
        <v>29000</v>
      </c>
      <c r="I179" s="21">
        <f t="shared" si="14"/>
        <v>1.45</v>
      </c>
      <c r="J179" s="21"/>
      <c r="K179" s="29" t="s">
        <v>261</v>
      </c>
    </row>
    <row r="180" spans="1:11" ht="30" customHeight="1">
      <c r="A180" s="29" t="s">
        <v>55</v>
      </c>
      <c r="B180" s="8">
        <v>50000</v>
      </c>
      <c r="C180" s="8"/>
      <c r="D180" s="8">
        <v>0</v>
      </c>
      <c r="E180" s="8">
        <v>0</v>
      </c>
      <c r="F180" s="8">
        <v>0</v>
      </c>
      <c r="G180" s="8"/>
      <c r="H180" s="54">
        <f t="shared" si="13"/>
        <v>0</v>
      </c>
      <c r="I180" s="21">
        <f t="shared" si="14"/>
        <v>0</v>
      </c>
      <c r="J180" s="21"/>
      <c r="K180" s="29" t="s">
        <v>199</v>
      </c>
    </row>
    <row r="181" spans="1:11" ht="30" customHeight="1">
      <c r="A181" s="31" t="s">
        <v>56</v>
      </c>
      <c r="B181" s="8">
        <v>60000</v>
      </c>
      <c r="C181" s="8"/>
      <c r="D181" s="8">
        <v>0</v>
      </c>
      <c r="E181" s="8">
        <v>0</v>
      </c>
      <c r="F181" s="8">
        <v>0</v>
      </c>
      <c r="G181" s="8"/>
      <c r="H181" s="54">
        <f t="shared" si="13"/>
        <v>0</v>
      </c>
      <c r="I181" s="21">
        <f t="shared" si="14"/>
        <v>0</v>
      </c>
      <c r="J181" s="21"/>
      <c r="K181" s="29" t="s">
        <v>199</v>
      </c>
    </row>
    <row r="182" spans="1:11" ht="30" customHeight="1">
      <c r="A182" s="31" t="s">
        <v>57</v>
      </c>
      <c r="B182" s="8">
        <v>60000</v>
      </c>
      <c r="C182" s="8"/>
      <c r="D182" s="8">
        <v>0</v>
      </c>
      <c r="E182" s="8">
        <v>22306</v>
      </c>
      <c r="F182" s="8">
        <v>0</v>
      </c>
      <c r="G182" s="8"/>
      <c r="H182" s="54">
        <f t="shared" si="13"/>
        <v>22306</v>
      </c>
      <c r="I182" s="21">
        <f t="shared" si="14"/>
        <v>0.37176666666666669</v>
      </c>
      <c r="J182" s="21"/>
      <c r="K182" s="29" t="s">
        <v>199</v>
      </c>
    </row>
    <row r="183" spans="1:11" ht="30" customHeight="1">
      <c r="A183" s="31" t="s">
        <v>58</v>
      </c>
      <c r="B183" s="8">
        <v>50000</v>
      </c>
      <c r="C183" s="8"/>
      <c r="D183" s="8">
        <v>0</v>
      </c>
      <c r="E183" s="8">
        <v>0</v>
      </c>
      <c r="F183" s="8">
        <v>10000</v>
      </c>
      <c r="G183" s="8"/>
      <c r="H183" s="54">
        <f t="shared" si="13"/>
        <v>10000</v>
      </c>
      <c r="I183" s="21">
        <f t="shared" si="14"/>
        <v>0.2</v>
      </c>
      <c r="J183" s="21"/>
      <c r="K183" s="29" t="s">
        <v>199</v>
      </c>
    </row>
    <row r="184" spans="1:11" ht="30" customHeight="1">
      <c r="A184" s="31" t="s">
        <v>183</v>
      </c>
      <c r="B184" s="8">
        <v>40000</v>
      </c>
      <c r="C184" s="8"/>
      <c r="D184" s="8">
        <v>0</v>
      </c>
      <c r="E184" s="8">
        <v>0</v>
      </c>
      <c r="F184" s="8">
        <v>40000</v>
      </c>
      <c r="G184" s="8"/>
      <c r="H184" s="54">
        <f t="shared" si="13"/>
        <v>40000</v>
      </c>
      <c r="I184" s="21">
        <f t="shared" si="14"/>
        <v>1</v>
      </c>
      <c r="J184" s="21"/>
      <c r="K184" s="29"/>
    </row>
    <row r="185" spans="1:11" ht="30" customHeight="1">
      <c r="A185" s="29" t="s">
        <v>195</v>
      </c>
      <c r="B185" s="8">
        <v>150000</v>
      </c>
      <c r="C185" s="8"/>
      <c r="D185" s="8">
        <v>0</v>
      </c>
      <c r="E185" s="8">
        <v>0</v>
      </c>
      <c r="F185" s="8">
        <v>0</v>
      </c>
      <c r="G185" s="8"/>
      <c r="H185" s="54">
        <f t="shared" si="13"/>
        <v>0</v>
      </c>
      <c r="I185" s="21">
        <f t="shared" si="14"/>
        <v>0</v>
      </c>
      <c r="J185" s="21"/>
      <c r="K185" s="29" t="s">
        <v>200</v>
      </c>
    </row>
    <row r="186" spans="1:11" ht="30" customHeight="1">
      <c r="A186" s="29" t="s">
        <v>196</v>
      </c>
      <c r="B186" s="8">
        <v>739000</v>
      </c>
      <c r="C186" s="8"/>
      <c r="D186" s="8">
        <v>0</v>
      </c>
      <c r="E186" s="8">
        <v>0</v>
      </c>
      <c r="F186" s="8">
        <v>403234</v>
      </c>
      <c r="G186" s="8"/>
      <c r="H186" s="54">
        <f t="shared" si="13"/>
        <v>403234</v>
      </c>
      <c r="I186" s="21">
        <f t="shared" si="14"/>
        <v>0.54564817320703651</v>
      </c>
      <c r="J186" s="21"/>
      <c r="K186" s="29" t="s">
        <v>200</v>
      </c>
    </row>
    <row r="187" spans="1:11" s="2" customFormat="1" ht="30" customHeight="1">
      <c r="A187" s="35" t="s">
        <v>72</v>
      </c>
      <c r="B187" s="8">
        <v>100000</v>
      </c>
      <c r="C187" s="8"/>
      <c r="D187" s="8">
        <v>0</v>
      </c>
      <c r="E187" s="8">
        <v>0</v>
      </c>
      <c r="F187" s="8">
        <v>0</v>
      </c>
      <c r="G187" s="8"/>
      <c r="H187" s="54">
        <f t="shared" si="13"/>
        <v>0</v>
      </c>
      <c r="I187" s="21">
        <f t="shared" si="14"/>
        <v>0</v>
      </c>
      <c r="J187" s="21"/>
      <c r="K187" s="29" t="s">
        <v>200</v>
      </c>
    </row>
    <row r="188" spans="1:11" ht="30" customHeight="1">
      <c r="A188" s="35" t="s">
        <v>59</v>
      </c>
      <c r="B188" s="8">
        <v>183000</v>
      </c>
      <c r="C188" s="8"/>
      <c r="D188" s="8">
        <v>0</v>
      </c>
      <c r="E188" s="8">
        <v>0</v>
      </c>
      <c r="F188" s="8">
        <v>126100</v>
      </c>
      <c r="G188" s="8"/>
      <c r="H188" s="54">
        <f t="shared" si="13"/>
        <v>126100</v>
      </c>
      <c r="I188" s="21">
        <f t="shared" si="14"/>
        <v>0.68907103825136617</v>
      </c>
      <c r="J188" s="21"/>
      <c r="K188" s="29" t="s">
        <v>199</v>
      </c>
    </row>
    <row r="189" spans="1:11" ht="30" customHeight="1">
      <c r="A189" s="4" t="s">
        <v>19</v>
      </c>
      <c r="B189" s="9">
        <f>SUM(B176:B188)</f>
        <v>1783000</v>
      </c>
      <c r="C189" s="9"/>
      <c r="D189" s="9">
        <f>SUM(D177:D188)</f>
        <v>4578</v>
      </c>
      <c r="E189" s="10">
        <f>SUM(E177:E188)</f>
        <v>34447</v>
      </c>
      <c r="F189" s="9">
        <f>SUM(F177:F188)</f>
        <v>652729</v>
      </c>
      <c r="G189" s="9">
        <f>SUM(G177:G188)</f>
        <v>0</v>
      </c>
      <c r="H189" s="16">
        <f>SUM(H177:H188)</f>
        <v>691754</v>
      </c>
      <c r="I189" s="20">
        <f>H189/B189</f>
        <v>0.38797195737521034</v>
      </c>
      <c r="J189" s="20"/>
      <c r="K189" s="47"/>
    </row>
    <row r="190" spans="1:11" ht="40.5" customHeight="1">
      <c r="A190" s="76" t="s">
        <v>64</v>
      </c>
      <c r="B190" s="81"/>
      <c r="C190" s="81"/>
      <c r="D190" s="81"/>
      <c r="E190" s="81"/>
      <c r="F190" s="81"/>
      <c r="G190" s="81"/>
      <c r="H190" s="81"/>
      <c r="I190" s="81"/>
      <c r="J190" s="81"/>
      <c r="K190" s="82"/>
    </row>
    <row r="191" spans="1:11" ht="37.5" customHeight="1">
      <c r="A191" s="29" t="s">
        <v>65</v>
      </c>
      <c r="B191" s="8">
        <v>20000000</v>
      </c>
      <c r="C191" s="8"/>
      <c r="D191" s="8">
        <v>0</v>
      </c>
      <c r="E191" s="8">
        <v>0</v>
      </c>
      <c r="F191" s="8"/>
      <c r="G191" s="8"/>
      <c r="H191" s="54">
        <f t="shared" ref="H191:H196" si="15">SUM(D191:G191)</f>
        <v>0</v>
      </c>
      <c r="I191" s="21">
        <f t="shared" ref="I191:I196" si="16">H191/B191</f>
        <v>0</v>
      </c>
      <c r="J191" s="28"/>
      <c r="K191" s="29" t="s">
        <v>210</v>
      </c>
    </row>
    <row r="192" spans="1:11" ht="39.75" customHeight="1">
      <c r="A192" s="31" t="s">
        <v>184</v>
      </c>
      <c r="B192" s="8">
        <v>284000</v>
      </c>
      <c r="C192" s="8"/>
      <c r="D192" s="8">
        <v>0</v>
      </c>
      <c r="E192" s="8">
        <v>0</v>
      </c>
      <c r="F192" s="8">
        <v>195616</v>
      </c>
      <c r="G192" s="8"/>
      <c r="H192" s="54">
        <f t="shared" si="15"/>
        <v>195616</v>
      </c>
      <c r="I192" s="21">
        <f t="shared" si="16"/>
        <v>0.68878873239436622</v>
      </c>
      <c r="J192" s="21"/>
      <c r="K192" s="29" t="s">
        <v>199</v>
      </c>
    </row>
    <row r="193" spans="1:13" ht="48.75" customHeight="1">
      <c r="A193" s="35" t="s">
        <v>185</v>
      </c>
      <c r="B193" s="8">
        <v>210000</v>
      </c>
      <c r="C193" s="8"/>
      <c r="D193" s="8">
        <v>0</v>
      </c>
      <c r="E193" s="8">
        <v>233602</v>
      </c>
      <c r="F193" s="8">
        <v>0</v>
      </c>
      <c r="G193" s="8"/>
      <c r="H193" s="54">
        <f t="shared" si="15"/>
        <v>233602</v>
      </c>
      <c r="I193" s="21">
        <f t="shared" si="16"/>
        <v>1.1123904761904762</v>
      </c>
      <c r="J193" s="21"/>
      <c r="K193" s="29" t="s">
        <v>259</v>
      </c>
    </row>
    <row r="194" spans="1:13" ht="30" customHeight="1">
      <c r="A194" s="35" t="s">
        <v>186</v>
      </c>
      <c r="B194" s="8">
        <v>30000</v>
      </c>
      <c r="C194" s="8"/>
      <c r="D194" s="8">
        <v>0</v>
      </c>
      <c r="E194" s="8">
        <v>0</v>
      </c>
      <c r="F194" s="8">
        <v>0</v>
      </c>
      <c r="G194" s="8"/>
      <c r="H194" s="54">
        <f t="shared" si="15"/>
        <v>0</v>
      </c>
      <c r="I194" s="21">
        <f t="shared" si="16"/>
        <v>0</v>
      </c>
      <c r="J194" s="21"/>
      <c r="K194" s="29" t="s">
        <v>199</v>
      </c>
    </row>
    <row r="195" spans="1:13" ht="30" customHeight="1">
      <c r="A195" s="31" t="s">
        <v>187</v>
      </c>
      <c r="B195" s="8">
        <v>77000</v>
      </c>
      <c r="C195" s="8"/>
      <c r="D195" s="8">
        <v>0</v>
      </c>
      <c r="E195" s="8">
        <v>0</v>
      </c>
      <c r="F195" s="8">
        <v>66000</v>
      </c>
      <c r="G195" s="8"/>
      <c r="H195" s="54">
        <f t="shared" si="15"/>
        <v>66000</v>
      </c>
      <c r="I195" s="21">
        <f t="shared" si="16"/>
        <v>0.8571428571428571</v>
      </c>
      <c r="J195" s="21"/>
      <c r="K195" s="29"/>
    </row>
    <row r="196" spans="1:13" ht="30" customHeight="1">
      <c r="A196" s="31" t="s">
        <v>188</v>
      </c>
      <c r="B196" s="8">
        <v>40000</v>
      </c>
      <c r="C196" s="8"/>
      <c r="D196" s="8">
        <v>0</v>
      </c>
      <c r="E196" s="8">
        <v>32000</v>
      </c>
      <c r="F196" s="8"/>
      <c r="G196" s="8"/>
      <c r="H196" s="54">
        <f t="shared" si="15"/>
        <v>32000</v>
      </c>
      <c r="I196" s="21">
        <f t="shared" si="16"/>
        <v>0.8</v>
      </c>
      <c r="J196" s="21"/>
      <c r="K196" s="29"/>
    </row>
    <row r="197" spans="1:13" ht="48" customHeight="1">
      <c r="A197" s="31" t="s">
        <v>189</v>
      </c>
      <c r="B197" s="8">
        <v>35000</v>
      </c>
      <c r="C197" s="8"/>
      <c r="D197" s="8">
        <v>43000</v>
      </c>
      <c r="E197" s="8">
        <v>0</v>
      </c>
      <c r="F197" s="8"/>
      <c r="G197" s="8"/>
      <c r="H197" s="40">
        <f>SUM(D197:G197)</f>
        <v>43000</v>
      </c>
      <c r="I197" s="21">
        <f>H197/B197</f>
        <v>1.2285714285714286</v>
      </c>
      <c r="J197" s="21"/>
      <c r="K197" s="29" t="s">
        <v>260</v>
      </c>
      <c r="M197" s="56"/>
    </row>
    <row r="198" spans="1:13" ht="30" customHeight="1">
      <c r="A198" s="5" t="s">
        <v>13</v>
      </c>
      <c r="B198" s="7">
        <f>SUM(B191:B197)</f>
        <v>20676000</v>
      </c>
      <c r="C198" s="7"/>
      <c r="D198" s="7">
        <f>SUM(D191:D197)</f>
        <v>43000</v>
      </c>
      <c r="E198" s="7">
        <f>SUM(E191:E197)</f>
        <v>265602</v>
      </c>
      <c r="F198" s="7">
        <f>SUM(F191:F197)</f>
        <v>261616</v>
      </c>
      <c r="G198" s="7">
        <f>SUM(G191:G197)</f>
        <v>0</v>
      </c>
      <c r="H198" s="30">
        <f>SUM(H191:H197)</f>
        <v>570218</v>
      </c>
      <c r="I198" s="22">
        <f>H198/B198</f>
        <v>2.7578738634165215E-2</v>
      </c>
      <c r="J198" s="22"/>
      <c r="K198" s="45"/>
    </row>
    <row r="199" spans="1:13" s="2" customFormat="1" ht="30" customHeight="1">
      <c r="A199" s="70" t="s">
        <v>190</v>
      </c>
      <c r="B199" s="71"/>
      <c r="C199" s="71"/>
      <c r="D199" s="71"/>
      <c r="E199" s="71"/>
      <c r="F199" s="71"/>
      <c r="G199" s="71"/>
      <c r="H199" s="71"/>
      <c r="I199" s="71"/>
      <c r="J199" s="71"/>
      <c r="K199" s="71"/>
    </row>
    <row r="200" spans="1:13" ht="40.5" customHeight="1">
      <c r="A200" s="29" t="s">
        <v>191</v>
      </c>
      <c r="B200" s="8">
        <v>14074996</v>
      </c>
      <c r="C200" s="8"/>
      <c r="D200" s="8">
        <f>D199</f>
        <v>0</v>
      </c>
      <c r="E200" s="8">
        <v>0</v>
      </c>
      <c r="F200" s="8">
        <v>1890246</v>
      </c>
      <c r="G200" s="8"/>
      <c r="H200" s="8">
        <f>SUM(D200:G200)</f>
        <v>1890246</v>
      </c>
      <c r="I200" s="21">
        <f>H200/B200</f>
        <v>0.13429815539556814</v>
      </c>
      <c r="J200" s="21"/>
      <c r="K200" s="29" t="s">
        <v>258</v>
      </c>
    </row>
    <row r="201" spans="1:13" ht="41.25" customHeight="1">
      <c r="A201" s="29" t="s">
        <v>192</v>
      </c>
      <c r="B201" s="8">
        <v>16143278</v>
      </c>
      <c r="C201" s="8"/>
      <c r="D201" s="8">
        <v>0</v>
      </c>
      <c r="E201" s="8">
        <v>0</v>
      </c>
      <c r="F201" s="8">
        <v>0</v>
      </c>
      <c r="G201" s="8"/>
      <c r="H201" s="8">
        <f>SUM(D201:G201)</f>
        <v>0</v>
      </c>
      <c r="I201" s="21">
        <f>H201/B201</f>
        <v>0</v>
      </c>
      <c r="J201" s="21"/>
      <c r="K201" s="29" t="s">
        <v>211</v>
      </c>
    </row>
    <row r="202" spans="1:13" ht="30" customHeight="1">
      <c r="A202" s="5" t="s">
        <v>13</v>
      </c>
      <c r="B202" s="7">
        <f>SUM(B200:B201)</f>
        <v>30218274</v>
      </c>
      <c r="C202" s="7"/>
      <c r="D202" s="7">
        <f>D200</f>
        <v>0</v>
      </c>
      <c r="E202" s="7">
        <f t="shared" ref="E202:G202" si="17">E200</f>
        <v>0</v>
      </c>
      <c r="F202" s="7">
        <f t="shared" si="17"/>
        <v>1890246</v>
      </c>
      <c r="G202" s="7">
        <f t="shared" si="17"/>
        <v>0</v>
      </c>
      <c r="H202" s="7">
        <f>H200</f>
        <v>1890246</v>
      </c>
      <c r="I202" s="22">
        <f>H202/B202</f>
        <v>6.2553076327258136E-2</v>
      </c>
      <c r="J202" s="22"/>
      <c r="K202" s="45"/>
    </row>
    <row r="203" spans="1:13" ht="30" customHeight="1">
      <c r="A203" s="6" t="s">
        <v>63</v>
      </c>
      <c r="B203" s="9">
        <v>13800000</v>
      </c>
      <c r="C203" s="9"/>
      <c r="D203" s="11">
        <v>3071022</v>
      </c>
      <c r="E203" s="9">
        <v>2252964</v>
      </c>
      <c r="F203" s="9">
        <v>2629613</v>
      </c>
      <c r="G203" s="9"/>
      <c r="H203" s="16">
        <f>SUM(D203:G203)</f>
        <v>7953599</v>
      </c>
      <c r="I203" s="20">
        <f>H203/B203</f>
        <v>0.57634775362318835</v>
      </c>
      <c r="J203" s="20"/>
      <c r="K203" s="29" t="s">
        <v>199</v>
      </c>
    </row>
    <row r="204" spans="1:13" ht="30" customHeight="1">
      <c r="A204" s="4" t="s">
        <v>76</v>
      </c>
      <c r="B204" s="9">
        <f>B174+B189+B39+B59+B139+B109+B157+B198+B203+B42+B112+B142+B202</f>
        <v>214318474</v>
      </c>
      <c r="C204" s="9"/>
      <c r="D204" s="9">
        <f t="shared" ref="D204:G204" si="18">D174+D189+D39+D59+D139+D109+D157+D203+D42+D112+D142+D198+D202</f>
        <v>14203222</v>
      </c>
      <c r="E204" s="9">
        <f t="shared" si="18"/>
        <v>23747851</v>
      </c>
      <c r="F204" s="9">
        <f t="shared" si="18"/>
        <v>26626312</v>
      </c>
      <c r="G204" s="9">
        <f t="shared" si="18"/>
        <v>0</v>
      </c>
      <c r="H204" s="9">
        <f>H174+H189+H39+H59+H139+H109+H157+H203+H42+H112+H142+H198+H202</f>
        <v>64577385</v>
      </c>
      <c r="I204" s="20">
        <f>H204/B204</f>
        <v>0.30131506535456204</v>
      </c>
      <c r="J204" s="20"/>
      <c r="K204" s="48"/>
    </row>
    <row r="205" spans="1:13" ht="24.75" customHeight="1">
      <c r="A205" s="49"/>
      <c r="B205" s="50"/>
      <c r="C205" s="50"/>
      <c r="D205" s="50"/>
      <c r="E205" s="50"/>
      <c r="F205" s="50"/>
      <c r="G205" s="50"/>
      <c r="H205" s="37" t="s">
        <v>20</v>
      </c>
      <c r="I205" s="23"/>
      <c r="J205" s="23"/>
      <c r="K205" s="51"/>
    </row>
    <row r="206" spans="1:13" ht="23.25" customHeight="1">
      <c r="A206" s="83" t="s">
        <v>77</v>
      </c>
      <c r="B206" s="84"/>
      <c r="C206" s="84"/>
      <c r="D206" s="84"/>
      <c r="E206" s="84"/>
      <c r="F206" s="84"/>
      <c r="G206" s="84"/>
      <c r="H206" s="84"/>
      <c r="I206" s="84"/>
      <c r="J206" s="84"/>
      <c r="K206" s="84"/>
    </row>
    <row r="207" spans="1:13" s="3" customFormat="1" ht="27" customHeight="1">
      <c r="A207" s="12" t="s">
        <v>78</v>
      </c>
      <c r="B207" s="1"/>
      <c r="C207" s="1"/>
      <c r="D207" s="1"/>
      <c r="E207" s="1"/>
      <c r="F207" s="1"/>
      <c r="G207" s="1"/>
      <c r="H207" s="17"/>
      <c r="I207" s="1"/>
      <c r="J207" s="1"/>
      <c r="K207" s="39"/>
    </row>
    <row r="208" spans="1:13" s="3" customFormat="1" ht="66" customHeight="1">
      <c r="A208" s="85" t="s">
        <v>240</v>
      </c>
      <c r="B208" s="85"/>
      <c r="C208" s="85"/>
      <c r="D208" s="85"/>
      <c r="E208" s="85"/>
      <c r="F208" s="85"/>
      <c r="G208" s="85"/>
      <c r="H208" s="85"/>
      <c r="I208" s="85"/>
      <c r="J208" s="85"/>
      <c r="K208" s="85"/>
    </row>
    <row r="209" spans="1:11" s="3" customFormat="1" ht="24.75" customHeight="1">
      <c r="A209" s="86" t="s">
        <v>38</v>
      </c>
      <c r="B209" s="87"/>
      <c r="C209" s="87"/>
      <c r="D209" s="87"/>
      <c r="E209" s="87"/>
      <c r="F209" s="87"/>
      <c r="G209" s="87"/>
      <c r="H209" s="87"/>
      <c r="I209" s="87"/>
      <c r="J209" s="87"/>
      <c r="K209" s="87"/>
    </row>
    <row r="210" spans="1:11" s="3" customFormat="1" ht="24.75" customHeight="1">
      <c r="A210" s="24" t="s">
        <v>29</v>
      </c>
      <c r="B210" s="57"/>
      <c r="C210" s="57"/>
      <c r="D210" s="57"/>
      <c r="E210" s="57"/>
      <c r="F210" s="57"/>
      <c r="G210" s="57"/>
      <c r="H210" s="57"/>
      <c r="I210" s="57"/>
      <c r="J210" s="57"/>
      <c r="K210" s="57"/>
    </row>
    <row r="211" spans="1:11" ht="28.5" customHeight="1">
      <c r="A211" s="88" t="s">
        <v>244</v>
      </c>
      <c r="B211" s="88"/>
      <c r="C211" s="88"/>
      <c r="D211" s="88"/>
      <c r="E211" s="88"/>
      <c r="F211" s="88"/>
      <c r="G211" s="88"/>
      <c r="H211" s="88"/>
      <c r="I211" s="88"/>
      <c r="J211" s="88"/>
      <c r="K211" s="88"/>
    </row>
    <row r="212" spans="1:11" ht="24.95" customHeight="1">
      <c r="A212" s="88" t="s">
        <v>250</v>
      </c>
      <c r="B212" s="88"/>
      <c r="C212" s="88"/>
      <c r="D212" s="88"/>
      <c r="E212" s="88"/>
      <c r="F212" s="88"/>
      <c r="G212" s="88"/>
      <c r="H212" s="88"/>
      <c r="I212" s="88"/>
      <c r="J212" s="88"/>
      <c r="K212" s="88"/>
    </row>
    <row r="213" spans="1:11" ht="9" customHeight="1">
      <c r="A213" s="18"/>
      <c r="B213" s="18"/>
      <c r="C213" s="18"/>
      <c r="D213" s="18"/>
      <c r="E213" s="18"/>
      <c r="F213" s="18"/>
      <c r="G213" s="18"/>
      <c r="H213" s="18"/>
      <c r="I213" s="18"/>
      <c r="J213" s="56"/>
      <c r="K213" s="52"/>
    </row>
    <row r="214" spans="1:11" ht="24.95" customHeight="1">
      <c r="A214" s="3" t="s">
        <v>21</v>
      </c>
      <c r="F214" s="3" t="s">
        <v>6</v>
      </c>
      <c r="J214" s="56"/>
    </row>
    <row r="215" spans="1:11" ht="17.25" customHeight="1">
      <c r="A215" s="3" t="s">
        <v>198</v>
      </c>
      <c r="F215" s="3" t="s">
        <v>7</v>
      </c>
      <c r="I215" s="56"/>
      <c r="J215" s="56"/>
    </row>
    <row r="216" spans="1:11" ht="15.75" customHeight="1">
      <c r="A216" s="3" t="s">
        <v>266</v>
      </c>
      <c r="I216" s="56"/>
      <c r="J216" s="56"/>
    </row>
    <row r="217" spans="1:11" ht="13.5" customHeight="1">
      <c r="I217" s="56"/>
      <c r="J217" s="56"/>
    </row>
    <row r="218" spans="1:11" ht="16.5" customHeight="1">
      <c r="A218" s="3" t="s">
        <v>10</v>
      </c>
      <c r="F218" s="3" t="s">
        <v>8</v>
      </c>
      <c r="I218" s="56"/>
      <c r="J218" s="56"/>
    </row>
    <row r="219" spans="1:11" ht="23.25" customHeight="1">
      <c r="A219" s="3" t="s">
        <v>252</v>
      </c>
      <c r="F219" s="3" t="s">
        <v>54</v>
      </c>
      <c r="J219" s="56"/>
    </row>
  </sheetData>
  <mergeCells count="29">
    <mergeCell ref="A206:K206"/>
    <mergeCell ref="A208:K208"/>
    <mergeCell ref="A209:K209"/>
    <mergeCell ref="A211:K211"/>
    <mergeCell ref="A212:K212"/>
    <mergeCell ref="A3:K3"/>
    <mergeCell ref="A5:K5"/>
    <mergeCell ref="A4:K4"/>
    <mergeCell ref="A199:K199"/>
    <mergeCell ref="A190:K190"/>
    <mergeCell ref="A158:K158"/>
    <mergeCell ref="A60:K60"/>
    <mergeCell ref="A113:K113"/>
    <mergeCell ref="A1:K1"/>
    <mergeCell ref="A2:K2"/>
    <mergeCell ref="A12:K12"/>
    <mergeCell ref="A6:K6"/>
    <mergeCell ref="A175:K175"/>
    <mergeCell ref="A7:K7"/>
    <mergeCell ref="A9:K9"/>
    <mergeCell ref="A8:K8"/>
    <mergeCell ref="A16:K16"/>
    <mergeCell ref="A110:K110"/>
    <mergeCell ref="A40:K40"/>
    <mergeCell ref="A140:K140"/>
    <mergeCell ref="A159:K159"/>
    <mergeCell ref="A43:K43"/>
    <mergeCell ref="A143:K143"/>
    <mergeCell ref="A11:K11"/>
  </mergeCells>
  <phoneticPr fontId="4" type="noConversion"/>
  <printOptions horizontalCentered="1" verticalCentered="1"/>
  <pageMargins left="0.23622047244094491" right="0.23622047244094491" top="0.74803149606299213" bottom="0.74803149606299213" header="0.31496062992125984" footer="0.31496062992125984"/>
  <pageSetup paperSize="9" scale="74" fitToHeight="5"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2</vt:i4>
      </vt:variant>
    </vt:vector>
  </HeadingPairs>
  <TitlesOfParts>
    <vt:vector size="6" baseType="lpstr">
      <vt:lpstr>總表</vt:lpstr>
      <vt:lpstr>Sheet1</vt:lpstr>
      <vt:lpstr>Sheet2</vt:lpstr>
      <vt:lpstr>Sheet3</vt:lpstr>
      <vt:lpstr>Sheet1!Print_Titles</vt:lpstr>
      <vt:lpstr>總表!Print_Titles</vt:lpstr>
    </vt:vector>
  </TitlesOfParts>
  <Company>CYHG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cp:lastPrinted>2018-10-18T01:37:08Z</cp:lastPrinted>
  <dcterms:created xsi:type="dcterms:W3CDTF">2013-05-16T05:47:59Z</dcterms:created>
  <dcterms:modified xsi:type="dcterms:W3CDTF">2018-10-18T02:01:30Z</dcterms:modified>
</cp:coreProperties>
</file>