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040" windowWidth="15360" windowHeight="8640" activeTab="11"/>
  </bookViews>
  <sheets>
    <sheet name="發布時間表" sheetId="1" r:id="rId1"/>
    <sheet name="背景說明" sheetId="2" r:id="rId2"/>
    <sheet name="10812" sheetId="3" r:id="rId3"/>
    <sheet name="10901" sheetId="4" r:id="rId4"/>
    <sheet name="10902" sheetId="5" r:id="rId5"/>
    <sheet name="10903" sheetId="6" r:id="rId6"/>
    <sheet name="10904" sheetId="7" r:id="rId7"/>
    <sheet name="10905" sheetId="8" r:id="rId8"/>
    <sheet name="10906" sheetId="9" r:id="rId9"/>
    <sheet name="10907" sheetId="10" r:id="rId10"/>
    <sheet name="10908" sheetId="11" r:id="rId11"/>
    <sheet name="10909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2">'10812'!$A$1:$H$25</definedName>
    <definedName name="_xlnm.Print_Area" localSheetId="3">'10901'!$A$1:$H$25</definedName>
    <definedName name="_xlnm.Print_Area" localSheetId="4">'10902'!$A$1:$H$25</definedName>
    <definedName name="_xlnm.Print_Area" localSheetId="5">'10903'!$A$1:$H$25</definedName>
    <definedName name="_xlnm.Print_Area" localSheetId="6">'10904'!$A$1:$H$25</definedName>
    <definedName name="_xlnm.Print_Area" localSheetId="7">'10905'!$A$1:$H$25</definedName>
    <definedName name="_xlnm.Print_Area" localSheetId="8">'10906'!$A$1:$H$25</definedName>
    <definedName name="_xlnm.Print_Area" localSheetId="9">'10907'!$A$1:$H$25</definedName>
    <definedName name="_xlnm.Print_Area" localSheetId="10">'10908'!$A$1:$H$25</definedName>
    <definedName name="_xlnm.Print_Area" localSheetId="11">'10909'!$A$1:$H$25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A14" i="12" l="1"/>
  <c r="A2" i="12"/>
  <c r="H21" i="12"/>
  <c r="C21" i="12"/>
  <c r="G21" i="12" s="1"/>
  <c r="H20" i="12"/>
  <c r="G20" i="12"/>
  <c r="F20" i="12"/>
  <c r="E20" i="12"/>
  <c r="C20" i="12"/>
  <c r="H19" i="12"/>
  <c r="G19" i="12"/>
  <c r="F19" i="12"/>
  <c r="C19" i="12"/>
  <c r="E19" i="12" s="1"/>
  <c r="H18" i="12"/>
  <c r="G18" i="12"/>
  <c r="C18" i="12"/>
  <c r="F18" i="12" s="1"/>
  <c r="B17" i="12"/>
  <c r="H6" i="12"/>
  <c r="G6" i="12"/>
  <c r="F6" i="12" s="1"/>
  <c r="C17" i="12" s="1"/>
  <c r="E6" i="12"/>
  <c r="D6" i="12"/>
  <c r="C6" i="12"/>
  <c r="G17" i="12" l="1"/>
  <c r="E17" i="12"/>
  <c r="F17" i="12"/>
  <c r="H17" i="12"/>
  <c r="E21" i="12"/>
  <c r="E18" i="12"/>
  <c r="F21" i="12"/>
  <c r="A14" i="11"/>
  <c r="A2" i="11"/>
  <c r="H21" i="11"/>
  <c r="C21" i="11"/>
  <c r="E21" i="11" s="1"/>
  <c r="H20" i="11"/>
  <c r="C20" i="11"/>
  <c r="F20" i="11" s="1"/>
  <c r="H19" i="11"/>
  <c r="C19" i="11"/>
  <c r="G19" i="11" s="1"/>
  <c r="H18" i="11"/>
  <c r="G18" i="11"/>
  <c r="F18" i="11"/>
  <c r="E18" i="11"/>
  <c r="C18" i="11"/>
  <c r="B17" i="11"/>
  <c r="H6" i="11"/>
  <c r="G6" i="11"/>
  <c r="H17" i="11" s="1"/>
  <c r="E6" i="11"/>
  <c r="D6" i="11"/>
  <c r="C6" i="11"/>
  <c r="F21" i="11" l="1"/>
  <c r="F6" i="11"/>
  <c r="C17" i="11" s="1"/>
  <c r="G20" i="11"/>
  <c r="G21" i="11"/>
  <c r="F17" i="11"/>
  <c r="E17" i="11"/>
  <c r="G17" i="11"/>
  <c r="E19" i="11"/>
  <c r="F19" i="11"/>
  <c r="E20" i="11"/>
  <c r="A14" i="10"/>
  <c r="A2" i="10"/>
  <c r="H21" i="10"/>
  <c r="C21" i="10"/>
  <c r="F21" i="10" s="1"/>
  <c r="H20" i="10"/>
  <c r="C20" i="10"/>
  <c r="G20" i="10" s="1"/>
  <c r="H19" i="10"/>
  <c r="C19" i="10"/>
  <c r="G19" i="10" s="1"/>
  <c r="H18" i="10"/>
  <c r="G18" i="10"/>
  <c r="F18" i="10"/>
  <c r="E18" i="10"/>
  <c r="C18" i="10"/>
  <c r="B17" i="10"/>
  <c r="H6" i="10"/>
  <c r="G6" i="10"/>
  <c r="H17" i="10" s="1"/>
  <c r="E6" i="10"/>
  <c r="D6" i="10"/>
  <c r="C6" i="10"/>
  <c r="E19" i="10" l="1"/>
  <c r="F19" i="10"/>
  <c r="F6" i="10"/>
  <c r="C17" i="10" s="1"/>
  <c r="F17" i="10" s="1"/>
  <c r="G21" i="10"/>
  <c r="G17" i="10"/>
  <c r="E20" i="10"/>
  <c r="F20" i="10"/>
  <c r="E21" i="10"/>
  <c r="A14" i="9"/>
  <c r="A2" i="9"/>
  <c r="H21" i="9"/>
  <c r="C21" i="9"/>
  <c r="G21" i="9" s="1"/>
  <c r="H20" i="9"/>
  <c r="C20" i="9"/>
  <c r="F20" i="9" s="1"/>
  <c r="H19" i="9"/>
  <c r="C19" i="9"/>
  <c r="E19" i="9" s="1"/>
  <c r="H18" i="9"/>
  <c r="G18" i="9"/>
  <c r="F18" i="9"/>
  <c r="E18" i="9"/>
  <c r="C18" i="9"/>
  <c r="B17" i="9"/>
  <c r="H6" i="9"/>
  <c r="G6" i="9"/>
  <c r="F6" i="9" s="1"/>
  <c r="C17" i="9" s="1"/>
  <c r="E6" i="9"/>
  <c r="D6" i="9"/>
  <c r="C6" i="9"/>
  <c r="E17" i="10" l="1"/>
  <c r="F19" i="9"/>
  <c r="E20" i="9"/>
  <c r="G20" i="9"/>
  <c r="G17" i="9"/>
  <c r="F17" i="9"/>
  <c r="E17" i="9"/>
  <c r="H17" i="9"/>
  <c r="G19" i="9"/>
  <c r="E21" i="9"/>
  <c r="F21" i="9"/>
  <c r="A14" i="8"/>
  <c r="A2" i="8"/>
  <c r="H21" i="8"/>
  <c r="C21" i="8"/>
  <c r="E21" i="8" s="1"/>
  <c r="H20" i="8"/>
  <c r="C20" i="8"/>
  <c r="F20" i="8" s="1"/>
  <c r="H19" i="8"/>
  <c r="C19" i="8"/>
  <c r="G19" i="8" s="1"/>
  <c r="H18" i="8"/>
  <c r="G18" i="8"/>
  <c r="F18" i="8"/>
  <c r="E18" i="8"/>
  <c r="C18" i="8"/>
  <c r="B17" i="8"/>
  <c r="H6" i="8"/>
  <c r="G6" i="8"/>
  <c r="H17" i="8" s="1"/>
  <c r="E6" i="8"/>
  <c r="D6" i="8"/>
  <c r="C6" i="8"/>
  <c r="F21" i="8" l="1"/>
  <c r="G20" i="8"/>
  <c r="G21" i="8"/>
  <c r="F6" i="8"/>
  <c r="C17" i="8" s="1"/>
  <c r="E17" i="8" s="1"/>
  <c r="E19" i="8"/>
  <c r="F19" i="8"/>
  <c r="E20" i="8"/>
  <c r="A14" i="7"/>
  <c r="A2" i="7"/>
  <c r="H21" i="7"/>
  <c r="C21" i="7"/>
  <c r="G21" i="7" s="1"/>
  <c r="H20" i="7"/>
  <c r="C20" i="7"/>
  <c r="G20" i="7" s="1"/>
  <c r="H19" i="7"/>
  <c r="H18" i="7"/>
  <c r="C18" i="7"/>
  <c r="E18" i="7" s="1"/>
  <c r="B17" i="7"/>
  <c r="C19" i="7"/>
  <c r="H6" i="7"/>
  <c r="G6" i="7"/>
  <c r="H17" i="7" s="1"/>
  <c r="E6" i="7"/>
  <c r="D6" i="7"/>
  <c r="C6" i="7"/>
  <c r="F17" i="8" l="1"/>
  <c r="G17" i="8"/>
  <c r="F18" i="7"/>
  <c r="G18" i="7"/>
  <c r="F6" i="7"/>
  <c r="C17" i="7" s="1"/>
  <c r="F17" i="7"/>
  <c r="E17" i="7"/>
  <c r="G17" i="7"/>
  <c r="G19" i="7"/>
  <c r="F19" i="7"/>
  <c r="E19" i="7"/>
  <c r="E21" i="7"/>
  <c r="E20" i="7"/>
  <c r="F20" i="7"/>
  <c r="F21" i="7"/>
  <c r="A14" i="6"/>
  <c r="A2" i="6"/>
  <c r="H21" i="6"/>
  <c r="C21" i="6"/>
  <c r="F21" i="6" s="1"/>
  <c r="H20" i="6"/>
  <c r="H19" i="6"/>
  <c r="H18" i="6"/>
  <c r="C18" i="6"/>
  <c r="E18" i="6" s="1"/>
  <c r="B17" i="6"/>
  <c r="F10" i="6"/>
  <c r="F9" i="6"/>
  <c r="C20" i="6" s="1"/>
  <c r="E20" i="6" s="1"/>
  <c r="F8" i="6"/>
  <c r="C19" i="6" s="1"/>
  <c r="F7" i="6"/>
  <c r="H6" i="6"/>
  <c r="G6" i="6"/>
  <c r="H17" i="6" s="1"/>
  <c r="F6" i="6"/>
  <c r="C17" i="6" s="1"/>
  <c r="E6" i="6"/>
  <c r="D6" i="6"/>
  <c r="C6" i="6"/>
  <c r="A14" i="5"/>
  <c r="A2" i="5"/>
  <c r="A2" i="4"/>
  <c r="H21" i="5"/>
  <c r="G21" i="5"/>
  <c r="C21" i="5"/>
  <c r="F21" i="5" s="1"/>
  <c r="H20" i="5"/>
  <c r="C20" i="5"/>
  <c r="G20" i="5" s="1"/>
  <c r="H19" i="5"/>
  <c r="H18" i="5"/>
  <c r="G18" i="5"/>
  <c r="F18" i="5"/>
  <c r="C18" i="5"/>
  <c r="E18" i="5" s="1"/>
  <c r="B17" i="5"/>
  <c r="F10" i="5"/>
  <c r="F9" i="5"/>
  <c r="F8" i="5"/>
  <c r="C19" i="5" s="1"/>
  <c r="F7" i="5"/>
  <c r="H6" i="5"/>
  <c r="G6" i="5"/>
  <c r="H17" i="5" s="1"/>
  <c r="F6" i="5"/>
  <c r="C17" i="5" s="1"/>
  <c r="E6" i="5"/>
  <c r="D6" i="5"/>
  <c r="C6" i="5"/>
  <c r="A14" i="4"/>
  <c r="H21" i="4"/>
  <c r="C21" i="4"/>
  <c r="F21" i="4" s="1"/>
  <c r="H20" i="4"/>
  <c r="C20" i="4"/>
  <c r="G20" i="4" s="1"/>
  <c r="H19" i="4"/>
  <c r="H18" i="4"/>
  <c r="G18" i="4"/>
  <c r="F18" i="4"/>
  <c r="C18" i="4"/>
  <c r="E18" i="4" s="1"/>
  <c r="B17" i="4"/>
  <c r="F10" i="4"/>
  <c r="F9" i="4"/>
  <c r="F8" i="4"/>
  <c r="C19" i="4" s="1"/>
  <c r="F7" i="4"/>
  <c r="H6" i="4"/>
  <c r="G6" i="4"/>
  <c r="H17" i="4" s="1"/>
  <c r="F6" i="4"/>
  <c r="C17" i="4" s="1"/>
  <c r="E6" i="4"/>
  <c r="D6" i="4"/>
  <c r="C6" i="4"/>
  <c r="G21" i="6" l="1"/>
  <c r="F18" i="6"/>
  <c r="G18" i="6"/>
  <c r="F17" i="6"/>
  <c r="E17" i="6"/>
  <c r="G17" i="6"/>
  <c r="G19" i="6"/>
  <c r="F19" i="6"/>
  <c r="E19" i="6"/>
  <c r="F20" i="6"/>
  <c r="E21" i="6"/>
  <c r="G20" i="6"/>
  <c r="F17" i="5"/>
  <c r="E17" i="5"/>
  <c r="G17" i="5"/>
  <c r="G19" i="5"/>
  <c r="F19" i="5"/>
  <c r="E19" i="5"/>
  <c r="E20" i="5"/>
  <c r="F20" i="5"/>
  <c r="E21" i="5"/>
  <c r="G21" i="4"/>
  <c r="F17" i="4"/>
  <c r="E17" i="4"/>
  <c r="G17" i="4"/>
  <c r="G19" i="4"/>
  <c r="F19" i="4"/>
  <c r="E19" i="4"/>
  <c r="E20" i="4"/>
  <c r="F20" i="4"/>
  <c r="E21" i="4"/>
  <c r="A14" i="3"/>
  <c r="A2" i="3"/>
  <c r="H21" i="3"/>
  <c r="H20" i="3"/>
  <c r="H19" i="3"/>
  <c r="H18" i="3"/>
  <c r="B17" i="3"/>
  <c r="F10" i="3"/>
  <c r="C21" i="3" s="1"/>
  <c r="F9" i="3"/>
  <c r="C20" i="3" s="1"/>
  <c r="E20" i="3" s="1"/>
  <c r="F8" i="3"/>
  <c r="C19" i="3" s="1"/>
  <c r="F7" i="3"/>
  <c r="C18" i="3" s="1"/>
  <c r="H6" i="3"/>
  <c r="G6" i="3"/>
  <c r="H17" i="3" s="1"/>
  <c r="E6" i="3"/>
  <c r="D6" i="3"/>
  <c r="C6" i="3"/>
  <c r="F6" i="3" l="1"/>
  <c r="C17" i="3" s="1"/>
  <c r="G17" i="3" s="1"/>
  <c r="G18" i="3"/>
  <c r="F18" i="3"/>
  <c r="E18" i="3"/>
  <c r="F21" i="3"/>
  <c r="E21" i="3"/>
  <c r="G21" i="3"/>
  <c r="F19" i="3"/>
  <c r="G19" i="3"/>
  <c r="E19" i="3"/>
  <c r="F20" i="3"/>
  <c r="G20" i="3"/>
  <c r="E17" i="3" l="1"/>
  <c r="F17" i="3"/>
</calcChain>
</file>

<file path=xl/sharedStrings.xml><?xml version="1.0" encoding="utf-8"?>
<sst xmlns="http://schemas.openxmlformats.org/spreadsheetml/2006/main" count="427" uniqueCount="81">
  <si>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</si>
  <si>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</si>
  <si>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</si>
  <si>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</si>
  <si>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</si>
  <si>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</si>
  <si>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連江縣里鄰戶數、人口數與戶籍動態登記數</t>
    <phoneticPr fontId="1" type="noConversion"/>
  </si>
  <si>
    <t>報表
網際網路</t>
    <phoneticPr fontId="1" type="noConversion"/>
  </si>
  <si>
    <t xml:space="preserve">            3.若遇假日資料延後一天發布。</t>
    <phoneticPr fontId="1" type="noConversion"/>
  </si>
  <si>
    <t>連江縣政府民政處
預告統計資料發布時間表</t>
    <phoneticPr fontId="1" type="noConversion"/>
  </si>
  <si>
    <t>服務單位：連江縣政府民政處</t>
    <phoneticPr fontId="1" type="noConversion"/>
  </si>
  <si>
    <t>聯絡人：劉用福</t>
    <phoneticPr fontId="1" type="noConversion"/>
  </si>
  <si>
    <t>電話：0836-22485</t>
    <phoneticPr fontId="1" type="noConversion"/>
  </si>
  <si>
    <t>傳真：0836-22209</t>
    <phoneticPr fontId="1" type="noConversion"/>
  </si>
  <si>
    <t>電子信箱：lj2018@ems.matsu.gov.tw</t>
    <phoneticPr fontId="1" type="noConversion"/>
  </si>
  <si>
    <t>預 定 發 布 時 間</t>
    <phoneticPr fontId="1" type="noConversion"/>
  </si>
  <si>
    <t>其他人口統計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</si>
  <si>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</si>
  <si>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</si>
  <si>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</si>
  <si>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</si>
  <si>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</si>
  <si>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</si>
  <si>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</si>
  <si>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</si>
  <si>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</si>
  <si>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</si>
  <si>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</si>
  <si>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</si>
  <si>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30日
17:00</t>
    <phoneticPr fontId="1" type="noConversion"/>
  </si>
  <si>
    <t>109年</t>
    <phoneticPr fontId="1" type="noConversion"/>
  </si>
  <si>
    <t>（108/12）</t>
    <phoneticPr fontId="1" type="noConversion"/>
  </si>
  <si>
    <t>（109/1）</t>
    <phoneticPr fontId="1" type="noConversion"/>
  </si>
  <si>
    <t>（109/2）</t>
  </si>
  <si>
    <t>（109/3）</t>
  </si>
  <si>
    <t>（109/4）</t>
  </si>
  <si>
    <t>（109/5）</t>
  </si>
  <si>
    <t>（109/6）</t>
  </si>
  <si>
    <t>（109/7）</t>
  </si>
  <si>
    <t>（109/8）</t>
  </si>
  <si>
    <t>（109/9）</t>
  </si>
  <si>
    <t>（109/10）</t>
  </si>
  <si>
    <t>（109/11）</t>
  </si>
  <si>
    <t>上次預告日期:108年01月18日</t>
    <phoneticPr fontId="1" type="noConversion"/>
  </si>
  <si>
    <t>本次預告日期:109年01月10日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</si>
  <si>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</si>
  <si>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</si>
  <si>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</si>
  <si>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</si>
  <si>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村(里)數</t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</si>
  <si>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</si>
  <si>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</si>
  <si>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</si>
  <si>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</si>
  <si>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</si>
  <si>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t>男</t>
  </si>
  <si>
    <t>女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</si>
  <si>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</si>
  <si>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</si>
  <si>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</si>
  <si>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</si>
  <si>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</si>
  <si>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</si>
  <si>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</si>
  <si>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</si>
  <si>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</si>
  <si>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</si>
  <si>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</si>
  <si>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區域別</t>
  </si>
  <si>
    <t>行政區面積
(平方公里)</t>
    <phoneticPr fontId="1" type="noConversion"/>
  </si>
  <si>
    <t>人口數</t>
  </si>
  <si>
    <t>平均每村里人口數</t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</si>
  <si>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</si>
  <si>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</si>
  <si>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</si>
  <si>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</si>
  <si>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</si>
  <si>
    <t>北竿鄉</t>
  </si>
  <si>
    <t>莒光鄉</t>
  </si>
  <si>
    <t>東引鄉</t>
  </si>
  <si>
    <t>資料來源：民政處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</si>
</sst>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.0_);\(#,##0.0\)"/>
    <numFmt numFmtId="178" formatCode="0.0_);[Red]\(0.0\)"/>
    <numFmt numFmtId="179" formatCode="0.00_ 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Times New Roman"/>
      <family val="1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1" applyBorder="1" applyAlignment="1" applyProtection="1">
      <alignment vertical="center"/>
    </xf>
    <xf numFmtId="0" fontId="5" fillId="0" borderId="7" xfId="1" applyBorder="1" applyAlignment="1" applyProtection="1">
      <alignment vertical="center"/>
    </xf>
    <xf numFmtId="0" fontId="5" fillId="0" borderId="8" xfId="1" applyBorder="1" applyAlignment="1" applyProtection="1">
      <alignment vertical="center"/>
    </xf>
    <xf numFmtId="176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176" fontId="6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176" fontId="6" fillId="0" borderId="13" xfId="2" applyNumberFormat="1" applyFont="1" applyBorder="1" applyAlignment="1">
      <alignment horizontal="distributed" vertical="center" wrapText="1" justifyLastLine="1"/>
    </xf>
    <xf numFmtId="176" fontId="6" fillId="0" borderId="10" xfId="2" applyNumberFormat="1" applyFont="1" applyBorder="1" applyAlignment="1">
      <alignment horizontal="distributed" vertical="center" wrapText="1" justifyLastLine="1"/>
    </xf>
    <xf numFmtId="0" fontId="11" fillId="0" borderId="3" xfId="2" applyFont="1" applyBorder="1" applyAlignment="1">
      <alignment horizontal="distributed" vertical="center" justifyLastLine="1"/>
    </xf>
    <xf numFmtId="176" fontId="11" fillId="0" borderId="0" xfId="2" applyNumberFormat="1" applyFont="1" applyBorder="1" applyAlignment="1">
      <alignment horizontal="center" vertical="center"/>
    </xf>
    <xf numFmtId="176" fontId="11" fillId="0" borderId="6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 applyAlignment="1">
      <alignment horizontal="distributed" vertical="center" justifyLastLine="1"/>
    </xf>
    <xf numFmtId="176" fontId="6" fillId="0" borderId="0" xfId="2" applyNumberForma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distributed" vertical="center" justifyLastLine="1"/>
    </xf>
    <xf numFmtId="176" fontId="6" fillId="0" borderId="14" xfId="2" applyNumberFormat="1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right" vertical="center"/>
    </xf>
    <xf numFmtId="0" fontId="10" fillId="0" borderId="0" xfId="2" applyFont="1" applyBorder="1"/>
    <xf numFmtId="0" fontId="6" fillId="0" borderId="7" xfId="2" applyBorder="1" applyAlignment="1">
      <alignment horizontal="center" wrapText="1"/>
    </xf>
    <xf numFmtId="0" fontId="6" fillId="0" borderId="7" xfId="2" applyBorder="1" applyAlignment="1">
      <alignment horizontal="center"/>
    </xf>
    <xf numFmtId="0" fontId="6" fillId="0" borderId="13" xfId="2" applyFont="1" applyBorder="1" applyAlignment="1">
      <alignment horizontal="distributed" vertical="center" wrapText="1" justifyLastLine="1"/>
    </xf>
    <xf numFmtId="177" fontId="6" fillId="0" borderId="12" xfId="2" applyNumberFormat="1" applyFont="1" applyBorder="1" applyAlignment="1">
      <alignment horizontal="distributed" vertical="center" wrapText="1" justifyLastLine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178" fontId="6" fillId="0" borderId="12" xfId="2" applyNumberFormat="1" applyFont="1" applyBorder="1" applyAlignment="1">
      <alignment horizontal="distributed" vertical="center" wrapText="1" justifyLastLine="1"/>
    </xf>
    <xf numFmtId="0" fontId="11" fillId="0" borderId="9" xfId="2" applyFont="1" applyBorder="1" applyAlignment="1">
      <alignment horizontal="distributed" vertical="center" justifyLastLine="1"/>
    </xf>
    <xf numFmtId="177" fontId="11" fillId="0" borderId="0" xfId="2" applyNumberFormat="1" applyFon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179" fontId="6" fillId="0" borderId="0" xfId="2" applyNumberFormat="1" applyFont="1" applyBorder="1" applyAlignment="1">
      <alignment horizontal="right" vertical="center"/>
    </xf>
    <xf numFmtId="179" fontId="6" fillId="0" borderId="14" xfId="2" applyNumberFormat="1" applyFont="1" applyBorder="1" applyAlignment="1">
      <alignment horizontal="right" vertical="center"/>
    </xf>
    <xf numFmtId="178" fontId="6" fillId="0" borderId="7" xfId="2" applyNumberFormat="1" applyFont="1" applyBorder="1" applyAlignment="1">
      <alignment horizontal="right" vertical="center"/>
    </xf>
    <xf numFmtId="0" fontId="6" fillId="0" borderId="0" xfId="2" applyFont="1"/>
    <xf numFmtId="176" fontId="6" fillId="0" borderId="0" xfId="2" applyNumberFormat="1" applyFont="1"/>
    <xf numFmtId="176" fontId="6" fillId="0" borderId="12" xfId="2" applyNumberFormat="1" applyFont="1" applyBorder="1" applyAlignment="1">
      <alignment horizontal="distributed" vertical="center" wrapText="1" justifyLastLine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0" fontId="9" fillId="0" borderId="0" xfId="2" applyFont="1" applyBorder="1" applyAlignment="1">
      <alignment horizontal="center" vertical="center" wrapText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1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0" borderId="4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0" xfId="2" applyNumberFormat="1" applyFont="1" applyBorder="1" applyAlignment="1">
      <alignment horizontal="distributed" vertical="center" wrapText="1"/>
    </xf>
    <xf numFmtId="0" fontId="6" fillId="0" borderId="0" xfId="2" applyBorder="1" applyAlignment="1">
      <alignment vertical="center"/>
    </xf>
    <xf numFmtId="176" fontId="6" fillId="0" borderId="7" xfId="2" applyNumberFormat="1" applyFont="1" applyBorder="1" applyAlignment="1">
      <alignment horizontal="distributed" vertical="center" wrapText="1"/>
    </xf>
    <xf numFmtId="0" fontId="7" fillId="0" borderId="0" xfId="2" applyFont="1" applyAlignment="1">
      <alignment horizontal="center" vertical="top"/>
    </xf>
    <xf numFmtId="0" fontId="6" fillId="0" borderId="0" xfId="2" applyBorder="1" applyAlignment="1">
      <alignment horizontal="center" wrapText="1"/>
    </xf>
    <xf numFmtId="0" fontId="6" fillId="0" borderId="0" xfId="2" applyBorder="1" applyAlignment="1">
      <alignment horizontal="center"/>
    </xf>
    <xf numFmtId="176" fontId="6" fillId="0" borderId="12" xfId="2" applyNumberFormat="1" applyFont="1" applyBorder="1" applyAlignment="1">
      <alignment horizontal="distributed" vertical="center" wrapText="1" justifyLastLine="1"/>
    </xf>
    <xf numFmtId="0" fontId="6" fillId="0" borderId="12" xfId="2" applyBorder="1" applyAlignment="1">
      <alignment horizontal="distributed" vertical="center" justifyLastLine="1"/>
    </xf>
    <xf numFmtId="0" fontId="6" fillId="0" borderId="0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right"/>
    </xf>
    <xf numFmtId="0" fontId="6" fillId="0" borderId="3" xfId="2" applyFont="1" applyBorder="1" applyAlignment="1">
      <alignment horizontal="distributed" vertical="center" wrapText="1" justifyLastLine="1"/>
    </xf>
    <xf numFmtId="0" fontId="6" fillId="0" borderId="8" xfId="2" applyFont="1" applyBorder="1" applyAlignment="1">
      <alignment horizontal="distributed" vertical="center" wrapText="1" justifyLastLine="1"/>
    </xf>
    <xf numFmtId="176" fontId="6" fillId="0" borderId="1" xfId="2" applyNumberFormat="1" applyFont="1" applyBorder="1" applyAlignment="1">
      <alignment horizontal="distributed" vertical="center" wrapText="1" justifyLastLine="1"/>
    </xf>
    <xf numFmtId="176" fontId="6" fillId="0" borderId="4" xfId="2" applyNumberFormat="1" applyFont="1" applyBorder="1" applyAlignment="1">
      <alignment horizontal="distributed" vertical="center" wrapText="1" justifyLastLine="1"/>
    </xf>
    <xf numFmtId="176" fontId="6" fillId="0" borderId="10" xfId="2" applyNumberFormat="1" applyFont="1" applyBorder="1" applyAlignment="1">
      <alignment horizontal="distributed" vertical="center" justifyLastLine="1"/>
    </xf>
    <xf numFmtId="0" fontId="6" fillId="0" borderId="11" xfId="2" applyBorder="1" applyAlignment="1">
      <alignment horizontal="distributed" vertical="center" justifyLastLine="1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133350</xdr:rowOff>
        </xdr:from>
        <xdr:to>
          <xdr:col>10</xdr:col>
          <xdr:colOff>342900</xdr:colOff>
          <xdr:row>45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8&#24180;12&#26376;&#20221;&#26376;&#22577;/108&#24180;12&#26376;&#22303;&#22320;&#21450;&#20154;&#21475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9&#26376;&#20221;&#26376;&#22577;/109&#24180;05&#26376;&#22303;&#22320;&#21450;&#20154;&#21475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1&#26376;&#20221;&#26376;&#22577;/109&#24180;01&#26376;&#22303;&#22320;&#21450;&#20154;&#21475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2&#26376;&#20221;&#26376;&#22577;/109&#24180;02&#26376;&#22303;&#22320;&#21450;&#20154;&#21475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3&#26376;&#20221;&#26376;&#22577;/109&#24180;03&#26376;&#22303;&#22320;&#21450;&#20154;&#21475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4&#26376;&#20221;&#26376;&#22577;/109&#24180;03&#26376;&#22303;&#22320;&#21450;&#20154;&#21475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5&#26376;&#20221;&#26376;&#22577;/109&#24180;05&#26376;&#22303;&#22320;&#21450;&#20154;&#21475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6&#26376;&#20221;&#26376;&#22577;/109&#24180;05&#26376;&#22303;&#22320;&#21450;&#20154;&#21475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7&#26376;&#20221;&#26376;&#22577;/109&#24180;05&#26376;&#22303;&#22320;&#21450;&#20154;&#21475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9&#24180;08&#26376;&#20221;&#26376;&#22577;/109&#24180;05&#26376;&#22303;&#22320;&#21450;&#20154;&#21475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年1月份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年9月份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年1月份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年2月份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 refreshError="1">
        <row r="2">
          <cell r="A2" t="str">
            <v xml:space="preserve"> 中華民國   109 年3月份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年4月份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年5月份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年6月份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年7月份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109 年8月份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75" workbookViewId="0">
      <pane ySplit="11" topLeftCell="A12" activePane="bottomLeft" state="frozen"/>
      <selection pane="bottomLeft" activeCell="M14" sqref="M14"/>
    </sheetView>
  </sheetViews>
  <sheetFormatPr defaultRowHeight="16.5" x14ac:dyDescent="0.25"/>
  <cols>
    <col min="1" max="1" width="14.625" customWidth="1"/>
    <col min="2" max="2" width="12.5" customWidth="1"/>
    <col min="3" max="3" width="9.5" bestFit="1" customWidth="1"/>
    <col min="4" max="11" width="10.375" customWidth="1"/>
    <col min="12" max="14" width="10.375" style="6" customWidth="1"/>
    <col min="15" max="15" width="10.375" customWidth="1"/>
  </cols>
  <sheetData>
    <row r="1" spans="1:16" ht="54.75" customHeight="1" x14ac:dyDescent="0.25">
      <c r="A1" s="8"/>
      <c r="B1" s="8"/>
      <c r="C1" s="8"/>
      <c r="D1" s="8"/>
      <c r="E1" s="8"/>
      <c r="F1" s="85" t="s">
        <v>9</v>
      </c>
      <c r="G1" s="85"/>
      <c r="H1" s="85"/>
      <c r="I1" s="85"/>
      <c r="J1" s="8"/>
      <c r="K1" s="8"/>
      <c r="L1" s="8"/>
      <c r="M1" s="8"/>
      <c r="N1" s="8"/>
      <c r="O1" s="8"/>
      <c r="P1" s="8"/>
    </row>
    <row r="2" spans="1:16" x14ac:dyDescent="0.25">
      <c r="A2" s="86" t="s">
        <v>11</v>
      </c>
      <c r="B2" s="86"/>
      <c r="C2" s="86"/>
    </row>
    <row r="3" spans="1:16" x14ac:dyDescent="0.25">
      <c r="A3" s="2" t="s">
        <v>10</v>
      </c>
      <c r="B3" s="2"/>
      <c r="C3" s="2"/>
    </row>
    <row r="4" spans="1:16" x14ac:dyDescent="0.25">
      <c r="A4" s="2" t="s">
        <v>12</v>
      </c>
      <c r="B4" s="2"/>
      <c r="C4" s="2"/>
    </row>
    <row r="5" spans="1:16" ht="17.25" customHeight="1" x14ac:dyDescent="0.25">
      <c r="A5" s="5" t="s">
        <v>13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43</v>
      </c>
    </row>
    <row r="6" spans="1:16" x14ac:dyDescent="0.25">
      <c r="A6" s="3" t="s">
        <v>14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44</v>
      </c>
    </row>
    <row r="8" spans="1:16" ht="16.5" customHeight="1" x14ac:dyDescent="0.25">
      <c r="A8" s="70"/>
      <c r="B8" s="70"/>
      <c r="C8" s="70"/>
      <c r="D8" s="88" t="s">
        <v>15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11"/>
      <c r="P8" s="9"/>
    </row>
    <row r="9" spans="1:16" x14ac:dyDescent="0.25">
      <c r="A9" s="71"/>
      <c r="B9" s="71"/>
      <c r="C9" s="7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10" t="s">
        <v>0</v>
      </c>
    </row>
    <row r="10" spans="1:16" ht="20.100000000000001" customHeight="1" x14ac:dyDescent="0.25">
      <c r="A10" s="71" t="s">
        <v>1</v>
      </c>
      <c r="B10" s="71" t="s">
        <v>3</v>
      </c>
      <c r="C10" s="71" t="s">
        <v>2</v>
      </c>
      <c r="D10" s="17" t="s">
        <v>30</v>
      </c>
      <c r="E10" s="19" t="s">
        <v>30</v>
      </c>
      <c r="F10" s="19" t="s">
        <v>30</v>
      </c>
      <c r="G10" s="19" t="s">
        <v>30</v>
      </c>
      <c r="H10" s="19" t="s">
        <v>30</v>
      </c>
      <c r="I10" s="19" t="s">
        <v>30</v>
      </c>
      <c r="J10" s="19" t="s">
        <v>30</v>
      </c>
      <c r="K10" s="19" t="s">
        <v>30</v>
      </c>
      <c r="L10" s="19" t="s">
        <v>30</v>
      </c>
      <c r="M10" s="19" t="s">
        <v>30</v>
      </c>
      <c r="N10" s="19" t="s">
        <v>30</v>
      </c>
      <c r="O10" s="19" t="s">
        <v>30</v>
      </c>
      <c r="P10" s="12"/>
    </row>
    <row r="11" spans="1:16" ht="20.100000000000001" customHeight="1" x14ac:dyDescent="0.25">
      <c r="A11" s="87"/>
      <c r="B11" s="87"/>
      <c r="C11" s="87"/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18" t="s">
        <v>24</v>
      </c>
      <c r="L11" s="18" t="s">
        <v>25</v>
      </c>
      <c r="M11" s="18" t="s">
        <v>26</v>
      </c>
      <c r="N11" s="18" t="s">
        <v>27</v>
      </c>
      <c r="O11" s="18" t="s">
        <v>28</v>
      </c>
      <c r="P11" s="13"/>
    </row>
    <row r="12" spans="1:16" ht="30" customHeight="1" x14ac:dyDescent="0.25">
      <c r="A12" s="72" t="s">
        <v>16</v>
      </c>
      <c r="B12" s="75" t="s">
        <v>6</v>
      </c>
      <c r="C12" s="78" t="s">
        <v>7</v>
      </c>
      <c r="D12" s="68" t="s">
        <v>29</v>
      </c>
      <c r="E12" s="81" t="s">
        <v>29</v>
      </c>
      <c r="F12" s="68" t="s">
        <v>29</v>
      </c>
      <c r="G12" s="83" t="s">
        <v>29</v>
      </c>
      <c r="H12" s="68" t="s">
        <v>29</v>
      </c>
      <c r="I12" s="68" t="s">
        <v>29</v>
      </c>
      <c r="J12" s="68" t="s">
        <v>29</v>
      </c>
      <c r="K12" s="68" t="s">
        <v>29</v>
      </c>
      <c r="L12" s="68" t="s">
        <v>29</v>
      </c>
      <c r="M12" s="68" t="s">
        <v>29</v>
      </c>
      <c r="N12" s="68" t="s">
        <v>29</v>
      </c>
      <c r="O12" s="68" t="s">
        <v>29</v>
      </c>
      <c r="P12" s="14"/>
    </row>
    <row r="13" spans="1:16" ht="30" customHeight="1" x14ac:dyDescent="0.25">
      <c r="A13" s="73"/>
      <c r="B13" s="76"/>
      <c r="C13" s="79"/>
      <c r="D13" s="69"/>
      <c r="E13" s="82"/>
      <c r="F13" s="69"/>
      <c r="G13" s="84"/>
      <c r="H13" s="69"/>
      <c r="I13" s="69"/>
      <c r="J13" s="69"/>
      <c r="K13" s="69"/>
      <c r="L13" s="69"/>
      <c r="M13" s="69"/>
      <c r="N13" s="69"/>
      <c r="O13" s="69"/>
      <c r="P13" s="15"/>
    </row>
    <row r="14" spans="1:16" ht="30" customHeight="1" x14ac:dyDescent="0.25">
      <c r="A14" s="74"/>
      <c r="B14" s="77"/>
      <c r="C14" s="80"/>
      <c r="D14" s="20" t="s">
        <v>31</v>
      </c>
      <c r="E14" s="21" t="s">
        <v>32</v>
      </c>
      <c r="F14" s="20" t="s">
        <v>33</v>
      </c>
      <c r="G14" s="22" t="s">
        <v>34</v>
      </c>
      <c r="H14" s="20" t="s">
        <v>35</v>
      </c>
      <c r="I14" s="20" t="s">
        <v>36</v>
      </c>
      <c r="J14" s="20" t="s">
        <v>37</v>
      </c>
      <c r="K14" s="20" t="s">
        <v>38</v>
      </c>
      <c r="L14" s="20" t="s">
        <v>39</v>
      </c>
      <c r="M14" s="20" t="s">
        <v>40</v>
      </c>
      <c r="N14" s="13" t="s">
        <v>41</v>
      </c>
      <c r="O14" s="13" t="s">
        <v>42</v>
      </c>
      <c r="P14" s="16"/>
    </row>
    <row r="15" spans="1:16" x14ac:dyDescent="0.25">
      <c r="A15" t="s">
        <v>4</v>
      </c>
    </row>
    <row r="16" spans="1:16" x14ac:dyDescent="0.25">
      <c r="A16" t="s">
        <v>5</v>
      </c>
    </row>
    <row r="17" spans="1:1" x14ac:dyDescent="0.25">
      <c r="A17" t="s">
        <v>8</v>
      </c>
    </row>
  </sheetData>
  <mergeCells count="25">
    <mergeCell ref="F1:I1"/>
    <mergeCell ref="A2:C2"/>
    <mergeCell ref="A10:A11"/>
    <mergeCell ref="A8:A9"/>
    <mergeCell ref="D8:N8"/>
    <mergeCell ref="B8:B9"/>
    <mergeCell ref="B10:B11"/>
    <mergeCell ref="C10:C11"/>
    <mergeCell ref="D9:O9"/>
    <mergeCell ref="J12:J13"/>
    <mergeCell ref="C8:C9"/>
    <mergeCell ref="A12:A14"/>
    <mergeCell ref="B12:B14"/>
    <mergeCell ref="C12:C14"/>
    <mergeCell ref="D12:D13"/>
    <mergeCell ref="E12:E13"/>
    <mergeCell ref="F12:F13"/>
    <mergeCell ref="G12:G13"/>
    <mergeCell ref="H12:H13"/>
    <mergeCell ref="I12:I13"/>
    <mergeCell ref="L12:L13"/>
    <mergeCell ref="K12:K13"/>
    <mergeCell ref="M12:M13"/>
    <mergeCell ref="N12:N13"/>
    <mergeCell ref="O12:O13"/>
  </mergeCells>
  <phoneticPr fontId="1" type="noConversion"/>
  <hyperlinks>
    <hyperlink ref="B12:B14" location="背景說明!A1" display="連江縣里鄰戶數、人口數與戶籍動態登記數"/>
    <hyperlink ref="D14" location="'10812'!A1" display="（108/12）"/>
    <hyperlink ref="E14" location="'10901'!A1" display="（109/1）"/>
    <hyperlink ref="F14" location="'10902'!A1" display="（109/2）"/>
    <hyperlink ref="G14" location="'10903'!A1" display="（109/3）"/>
    <hyperlink ref="H14" location="'10904'!A1" display="（109/4）"/>
    <hyperlink ref="I14" location="'10905'!A1" display="（109/5）"/>
    <hyperlink ref="J14" location="'10906'!A1" display="（109/6）"/>
    <hyperlink ref="K14" location="'10907'!Print_Area" display="（109/7）"/>
    <hyperlink ref="L14" location="'10908'!Print_Area" display="（109/8）"/>
    <hyperlink ref="M14" location="'10909'!Print_Area" display="（109/9）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K10" sqref="K10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[8]疆界!A2:G2</f>
        <v xml:space="preserve"> 中華民國   109 年7月份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62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63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3331</v>
      </c>
      <c r="F6" s="33">
        <f>SUM(G6:H6)</f>
        <v>13123</v>
      </c>
      <c r="G6" s="33">
        <f>SUM(G7:G10)</f>
        <v>7538</v>
      </c>
      <c r="H6" s="34">
        <f>SUM(H7:H10)</f>
        <v>5585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1902</v>
      </c>
      <c r="F7" s="39">
        <v>7603</v>
      </c>
      <c r="G7" s="39">
        <v>4284</v>
      </c>
      <c r="H7" s="39">
        <v>3319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769</v>
      </c>
      <c r="F8" s="39">
        <v>2635</v>
      </c>
      <c r="G8" s="39">
        <v>1504</v>
      </c>
      <c r="H8" s="39">
        <v>1131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313</v>
      </c>
      <c r="F9" s="39">
        <v>1510</v>
      </c>
      <c r="G9" s="39">
        <v>925</v>
      </c>
      <c r="H9" s="39">
        <v>585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347</v>
      </c>
      <c r="F10" s="42">
        <v>1375</v>
      </c>
      <c r="G10" s="42">
        <v>825</v>
      </c>
      <c r="H10" s="42">
        <v>550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[8]疆界!A2:G2</f>
        <v xml:space="preserve"> 中華民國   109 年7月份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63" t="s">
        <v>71</v>
      </c>
      <c r="F16" s="63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57</v>
      </c>
      <c r="B17" s="51">
        <f>SUM(B18:B21)</f>
        <v>28.8</v>
      </c>
      <c r="C17" s="92">
        <f>F6</f>
        <v>13123</v>
      </c>
      <c r="D17" s="93"/>
      <c r="E17" s="34">
        <f>C17/C6</f>
        <v>596.5</v>
      </c>
      <c r="F17" s="39">
        <f>C17/B17</f>
        <v>455.65972222222223</v>
      </c>
      <c r="G17" s="52">
        <f>C17/E6</f>
        <v>3.9396577604323024</v>
      </c>
      <c r="H17" s="39">
        <f>G6/H6*100</f>
        <v>134.96866606982991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7603</v>
      </c>
      <c r="D18" s="93"/>
      <c r="E18" s="39">
        <f>C18/C7</f>
        <v>844.77777777777783</v>
      </c>
      <c r="F18" s="39">
        <f>C18/B18</f>
        <v>728.95493767976996</v>
      </c>
      <c r="G18" s="52">
        <f>C18/E7</f>
        <v>3.9973711882229233</v>
      </c>
      <c r="H18" s="39">
        <f>G7/H7*100</f>
        <v>129.07502259716784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2635</v>
      </c>
      <c r="D19" s="93"/>
      <c r="E19" s="39">
        <f>C19/C8</f>
        <v>439.16666666666669</v>
      </c>
      <c r="F19" s="39">
        <f>C19/B19</f>
        <v>304.27251732101615</v>
      </c>
      <c r="G19" s="52">
        <f>C19/E8</f>
        <v>3.4265279583875161</v>
      </c>
      <c r="H19" s="39">
        <f>G8/H8*100</f>
        <v>132.97966401414678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1510</v>
      </c>
      <c r="D20" s="93"/>
      <c r="E20" s="39">
        <f>C20/C9</f>
        <v>302</v>
      </c>
      <c r="F20" s="39">
        <f>C20/B20</f>
        <v>302</v>
      </c>
      <c r="G20" s="52">
        <f>C20/E9</f>
        <v>4.8242811501597442</v>
      </c>
      <c r="H20" s="39">
        <f>G9/H9*100</f>
        <v>158.11965811965811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1375</v>
      </c>
      <c r="D21" s="94"/>
      <c r="E21" s="42">
        <f>C21/C10</f>
        <v>687.5</v>
      </c>
      <c r="F21" s="42">
        <f>C21/B21</f>
        <v>291.93205944798302</v>
      </c>
      <c r="G21" s="55">
        <f>C21/E10</f>
        <v>3.9625360230547551</v>
      </c>
      <c r="H21" s="42">
        <f>G10/H10*100</f>
        <v>150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L10" sqref="L10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[9]疆界!A2:G2</f>
        <v xml:space="preserve"> 中華民國   109 年8月份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65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64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3339</v>
      </c>
      <c r="F6" s="33">
        <f>SUM(G6:H6)</f>
        <v>13089</v>
      </c>
      <c r="G6" s="33">
        <f>SUM(G7:G10)</f>
        <v>7534</v>
      </c>
      <c r="H6" s="34">
        <f>SUM(H7:H10)</f>
        <v>5555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1905</v>
      </c>
      <c r="F7" s="39">
        <v>7572</v>
      </c>
      <c r="G7" s="39">
        <v>4277</v>
      </c>
      <c r="H7" s="39">
        <v>3295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774</v>
      </c>
      <c r="F8" s="39">
        <v>2635</v>
      </c>
      <c r="G8" s="39">
        <v>1503</v>
      </c>
      <c r="H8" s="39">
        <v>1132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312</v>
      </c>
      <c r="F9" s="39">
        <v>1499</v>
      </c>
      <c r="G9" s="39">
        <v>919</v>
      </c>
      <c r="H9" s="39">
        <v>580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348</v>
      </c>
      <c r="F10" s="42">
        <v>1383</v>
      </c>
      <c r="G10" s="42">
        <v>835</v>
      </c>
      <c r="H10" s="42">
        <v>548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[9]疆界!A2:G2</f>
        <v xml:space="preserve"> 中華民國   109 年8月份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64" t="s">
        <v>71</v>
      </c>
      <c r="F16" s="64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57</v>
      </c>
      <c r="B17" s="51">
        <f>SUM(B18:B21)</f>
        <v>28.8</v>
      </c>
      <c r="C17" s="92">
        <f>F6</f>
        <v>13089</v>
      </c>
      <c r="D17" s="93"/>
      <c r="E17" s="34">
        <f>C17/C6</f>
        <v>594.9545454545455</v>
      </c>
      <c r="F17" s="39">
        <f>C17/B17</f>
        <v>454.47916666666663</v>
      </c>
      <c r="G17" s="52">
        <f>C17/E6</f>
        <v>3.9200359389038635</v>
      </c>
      <c r="H17" s="39">
        <f>G6/H6*100</f>
        <v>135.62556255625563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7572</v>
      </c>
      <c r="D18" s="93"/>
      <c r="E18" s="39">
        <f>C18/C7</f>
        <v>841.33333333333337</v>
      </c>
      <c r="F18" s="39">
        <f>C18/B18</f>
        <v>725.9827420901247</v>
      </c>
      <c r="G18" s="52">
        <f>C18/E7</f>
        <v>3.974803149606299</v>
      </c>
      <c r="H18" s="39">
        <f>G7/H7*100</f>
        <v>129.80273141122913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2635</v>
      </c>
      <c r="D19" s="93"/>
      <c r="E19" s="39">
        <f>C19/C8</f>
        <v>439.16666666666669</v>
      </c>
      <c r="F19" s="39">
        <f>C19/B19</f>
        <v>304.27251732101615</v>
      </c>
      <c r="G19" s="52">
        <f>C19/E8</f>
        <v>3.4043927648578811</v>
      </c>
      <c r="H19" s="39">
        <f>G8/H8*100</f>
        <v>132.77385159010601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1499</v>
      </c>
      <c r="D20" s="93"/>
      <c r="E20" s="39">
        <f>C20/C9</f>
        <v>299.8</v>
      </c>
      <c r="F20" s="39">
        <f>C20/B20</f>
        <v>299.8</v>
      </c>
      <c r="G20" s="52">
        <f>C20/E9</f>
        <v>4.8044871794871797</v>
      </c>
      <c r="H20" s="39">
        <f>G9/H9*100</f>
        <v>158.44827586206895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1383</v>
      </c>
      <c r="D21" s="94"/>
      <c r="E21" s="42">
        <f>C21/C10</f>
        <v>691.5</v>
      </c>
      <c r="F21" s="42">
        <f>C21/B21</f>
        <v>293.63057324840764</v>
      </c>
      <c r="G21" s="55">
        <f>C21/E10</f>
        <v>3.9741379310344827</v>
      </c>
      <c r="H21" s="42">
        <f>G10/H10*100</f>
        <v>152.37226277372261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75" workbookViewId="0">
      <selection activeCell="K13" sqref="K13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[10]疆界!A2:G2</f>
        <v xml:space="preserve"> 中華民國   109 年9月份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66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67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3347</v>
      </c>
      <c r="F6" s="33">
        <f>SUM(G6:H6)</f>
        <v>13132</v>
      </c>
      <c r="G6" s="33">
        <f>SUM(G7:G10)</f>
        <v>7559</v>
      </c>
      <c r="H6" s="34">
        <f>SUM(H7:H10)</f>
        <v>5573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1907</v>
      </c>
      <c r="F7" s="39">
        <v>7572</v>
      </c>
      <c r="G7" s="39">
        <v>4280</v>
      </c>
      <c r="H7" s="39">
        <v>3316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779</v>
      </c>
      <c r="F8" s="39">
        <v>2635</v>
      </c>
      <c r="G8" s="39">
        <v>1525</v>
      </c>
      <c r="H8" s="39">
        <v>1137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312</v>
      </c>
      <c r="F9" s="39">
        <v>1499</v>
      </c>
      <c r="G9" s="39">
        <v>919</v>
      </c>
      <c r="H9" s="39">
        <v>572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349</v>
      </c>
      <c r="F10" s="42">
        <v>1383</v>
      </c>
      <c r="G10" s="42">
        <v>835</v>
      </c>
      <c r="H10" s="42">
        <v>548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[10]疆界!A2:G2</f>
        <v xml:space="preserve"> 中華民國   109 年9月份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67" t="s">
        <v>71</v>
      </c>
      <c r="F16" s="67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57</v>
      </c>
      <c r="B17" s="51">
        <f>SUM(B18:B21)</f>
        <v>28.8</v>
      </c>
      <c r="C17" s="92">
        <f>F6</f>
        <v>13132</v>
      </c>
      <c r="D17" s="93"/>
      <c r="E17" s="34">
        <f>C17/C6</f>
        <v>596.90909090909088</v>
      </c>
      <c r="F17" s="39">
        <f>C17/B17</f>
        <v>455.97222222222223</v>
      </c>
      <c r="G17" s="52">
        <f>C17/E6</f>
        <v>3.9235135942635195</v>
      </c>
      <c r="H17" s="39">
        <f>G6/H6*100</f>
        <v>135.63610263771756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7572</v>
      </c>
      <c r="D18" s="93"/>
      <c r="E18" s="39">
        <f>C18/C7</f>
        <v>841.33333333333337</v>
      </c>
      <c r="F18" s="39">
        <f>C18/B18</f>
        <v>725.9827420901247</v>
      </c>
      <c r="G18" s="52">
        <f>C18/E7</f>
        <v>3.9706345044572626</v>
      </c>
      <c r="H18" s="39">
        <f>G7/H7*100</f>
        <v>129.0711700844391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2635</v>
      </c>
      <c r="D19" s="93"/>
      <c r="E19" s="39">
        <f>C19/C8</f>
        <v>439.16666666666669</v>
      </c>
      <c r="F19" s="39">
        <f>C19/B19</f>
        <v>304.27251732101615</v>
      </c>
      <c r="G19" s="52">
        <f>C19/E8</f>
        <v>3.3825417201540438</v>
      </c>
      <c r="H19" s="39">
        <f>G8/H8*100</f>
        <v>134.12489006156551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1499</v>
      </c>
      <c r="D20" s="93"/>
      <c r="E20" s="39">
        <f>C20/C9</f>
        <v>299.8</v>
      </c>
      <c r="F20" s="39">
        <f>C20/B20</f>
        <v>299.8</v>
      </c>
      <c r="G20" s="52">
        <f>C20/E9</f>
        <v>4.8044871794871797</v>
      </c>
      <c r="H20" s="39">
        <f>G9/H9*100</f>
        <v>160.66433566433568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1383</v>
      </c>
      <c r="D21" s="94"/>
      <c r="E21" s="42">
        <f>C21/C10</f>
        <v>691.5</v>
      </c>
      <c r="F21" s="42">
        <f>C21/B21</f>
        <v>293.63057324840764</v>
      </c>
      <c r="G21" s="55">
        <f>C21/E10</f>
        <v>3.9627507163323781</v>
      </c>
      <c r="H21" s="42">
        <f>G10/H10*100</f>
        <v>152.37226277372261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"/>
    </sheetView>
  </sheetViews>
  <sheetFormatPr defaultRowHeight="16.5" x14ac:dyDescent="0.25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228600</xdr:colOff>
                <xdr:row>0</xdr:row>
                <xdr:rowOff>133350</xdr:rowOff>
              </from>
              <to>
                <xdr:col>10</xdr:col>
                <xdr:colOff>342900</xdr:colOff>
                <xdr:row>45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[1]疆界!A2:G2</f>
        <v xml:space="preserve"> 中華民國   108  年12月份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27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2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136</v>
      </c>
      <c r="E6" s="33">
        <f>SUM(E7:E10)</f>
        <v>3215</v>
      </c>
      <c r="F6" s="33">
        <f>SUM(G6:H6)</f>
        <v>13087</v>
      </c>
      <c r="G6" s="33">
        <f>SUM(G7:G10)</f>
        <v>7501</v>
      </c>
      <c r="H6" s="34">
        <f>SUM(H7:H10)</f>
        <v>5586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75</v>
      </c>
      <c r="E7" s="39">
        <v>1837</v>
      </c>
      <c r="F7" s="39">
        <f>G7+H7</f>
        <v>7599</v>
      </c>
      <c r="G7" s="39">
        <v>4280</v>
      </c>
      <c r="H7" s="39">
        <v>3319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724</v>
      </c>
      <c r="F8" s="39">
        <f>G8+H8</f>
        <v>2595</v>
      </c>
      <c r="G8" s="39">
        <v>1475</v>
      </c>
      <c r="H8" s="39">
        <v>1120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308</v>
      </c>
      <c r="F9" s="39">
        <f>G9+H9</f>
        <v>1543</v>
      </c>
      <c r="G9" s="39">
        <v>942</v>
      </c>
      <c r="H9" s="39">
        <v>601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346</v>
      </c>
      <c r="F10" s="42">
        <f>G10+H10</f>
        <v>1350</v>
      </c>
      <c r="G10" s="42">
        <v>804</v>
      </c>
      <c r="H10" s="42">
        <v>546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[1]疆界!A2:G2</f>
        <v xml:space="preserve"> 中華民國   108  年12月份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28" t="s">
        <v>71</v>
      </c>
      <c r="F16" s="2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13087</v>
      </c>
      <c r="D17" s="93"/>
      <c r="E17" s="34">
        <f>C17/C6</f>
        <v>594.86363636363637</v>
      </c>
      <c r="F17" s="39">
        <f>C17/B17</f>
        <v>454.40972222222223</v>
      </c>
      <c r="G17" s="52">
        <f>C17/E6</f>
        <v>4.0706065318818041</v>
      </c>
      <c r="H17" s="39">
        <f>G6/H6*100</f>
        <v>134.28213390619405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7599</v>
      </c>
      <c r="D18" s="93"/>
      <c r="E18" s="39">
        <f>C18/C7</f>
        <v>844.33333333333337</v>
      </c>
      <c r="F18" s="39">
        <f>C18/B18</f>
        <v>728.57142857142856</v>
      </c>
      <c r="G18" s="52">
        <f>C18/E7</f>
        <v>4.1366358192705501</v>
      </c>
      <c r="H18" s="39">
        <f>G7/H7*100</f>
        <v>128.95450436878576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2595</v>
      </c>
      <c r="D19" s="93"/>
      <c r="E19" s="39">
        <f>C19/C8</f>
        <v>432.5</v>
      </c>
      <c r="F19" s="39">
        <f>C19/B19</f>
        <v>299.65357967667438</v>
      </c>
      <c r="G19" s="52">
        <f>C19/E8</f>
        <v>3.584254143646409</v>
      </c>
      <c r="H19" s="39">
        <f>G8/H8*100</f>
        <v>131.69642857142858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1543</v>
      </c>
      <c r="D20" s="93"/>
      <c r="E20" s="39">
        <f>C20/C9</f>
        <v>308.60000000000002</v>
      </c>
      <c r="F20" s="39">
        <f>C20/B20</f>
        <v>308.60000000000002</v>
      </c>
      <c r="G20" s="52">
        <f>C20/E9</f>
        <v>5.0097402597402594</v>
      </c>
      <c r="H20" s="39">
        <f>G9/H9*100</f>
        <v>156.73876871880199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1350</v>
      </c>
      <c r="D21" s="94"/>
      <c r="E21" s="42">
        <f>C21/C10</f>
        <v>675</v>
      </c>
      <c r="F21" s="42">
        <f>C21/B21</f>
        <v>286.62420382165607</v>
      </c>
      <c r="G21" s="55">
        <f>C21/E10</f>
        <v>3.901734104046243</v>
      </c>
      <c r="H21" s="42">
        <f>G10/H10*100</f>
        <v>147.25274725274727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[2]疆界!A2:G2</f>
        <v xml:space="preserve"> 中華民國   109 年1月份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27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2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136</v>
      </c>
      <c r="E6" s="33">
        <f>SUM(E7:E10)</f>
        <v>3238</v>
      </c>
      <c r="F6" s="33">
        <f>SUM(G6:H6)</f>
        <v>13080</v>
      </c>
      <c r="G6" s="33">
        <f>SUM(G7:G10)</f>
        <v>7493</v>
      </c>
      <c r="H6" s="34">
        <f>SUM(H7:H10)</f>
        <v>5587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75</v>
      </c>
      <c r="E7" s="39">
        <v>1853</v>
      </c>
      <c r="F7" s="39">
        <f>G7+H7</f>
        <v>7597</v>
      </c>
      <c r="G7" s="39">
        <v>4280</v>
      </c>
      <c r="H7" s="39">
        <v>3317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731</v>
      </c>
      <c r="F8" s="39">
        <f>G8+H8</f>
        <v>2594</v>
      </c>
      <c r="G8" s="39">
        <v>1471</v>
      </c>
      <c r="H8" s="39">
        <v>1123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308</v>
      </c>
      <c r="F9" s="39">
        <f>G9+H9</f>
        <v>1538</v>
      </c>
      <c r="G9" s="39">
        <v>939</v>
      </c>
      <c r="H9" s="39">
        <v>599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346</v>
      </c>
      <c r="F10" s="42">
        <f>G10+H10</f>
        <v>1351</v>
      </c>
      <c r="G10" s="42">
        <v>803</v>
      </c>
      <c r="H10" s="42">
        <v>548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[2]疆界!A2:G2</f>
        <v xml:space="preserve"> 中華民國   109 年1月份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28" t="s">
        <v>71</v>
      </c>
      <c r="F16" s="2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13080</v>
      </c>
      <c r="D17" s="93"/>
      <c r="E17" s="34">
        <f>C17/C6</f>
        <v>594.5454545454545</v>
      </c>
      <c r="F17" s="39">
        <f>C17/B17</f>
        <v>454.16666666666663</v>
      </c>
      <c r="G17" s="52">
        <f>C17/E6</f>
        <v>4.0395305744286594</v>
      </c>
      <c r="H17" s="39">
        <f>G6/H6*100</f>
        <v>134.11490961159836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7597</v>
      </c>
      <c r="D18" s="93"/>
      <c r="E18" s="39">
        <f>C18/C7</f>
        <v>844.11111111111109</v>
      </c>
      <c r="F18" s="39">
        <f>C18/B18</f>
        <v>728.37967401725791</v>
      </c>
      <c r="G18" s="52">
        <f>C18/E7</f>
        <v>4.0998381003777657</v>
      </c>
      <c r="H18" s="39">
        <f>G7/H7*100</f>
        <v>129.03225806451613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2594</v>
      </c>
      <c r="D19" s="93"/>
      <c r="E19" s="39">
        <f>C19/C8</f>
        <v>432.33333333333331</v>
      </c>
      <c r="F19" s="39">
        <f>C19/B19</f>
        <v>299.53810623556581</v>
      </c>
      <c r="G19" s="52">
        <f>C19/E8</f>
        <v>3.5485636114911081</v>
      </c>
      <c r="H19" s="39">
        <f>G8/H8*100</f>
        <v>130.98842386464827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1538</v>
      </c>
      <c r="D20" s="93"/>
      <c r="E20" s="39">
        <f>C20/C9</f>
        <v>307.60000000000002</v>
      </c>
      <c r="F20" s="39">
        <f>C20/B20</f>
        <v>307.60000000000002</v>
      </c>
      <c r="G20" s="52">
        <f>C20/E9</f>
        <v>4.9935064935064934</v>
      </c>
      <c r="H20" s="39">
        <f>G9/H9*100</f>
        <v>156.76126878130216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1351</v>
      </c>
      <c r="D21" s="94"/>
      <c r="E21" s="42">
        <f>C21/C10</f>
        <v>675.5</v>
      </c>
      <c r="F21" s="42">
        <f>C21/B21</f>
        <v>286.83651804670916</v>
      </c>
      <c r="G21" s="55">
        <f>C21/E10</f>
        <v>3.9046242774566475</v>
      </c>
      <c r="H21" s="42">
        <f>G10/H10*100</f>
        <v>146.53284671532847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M18" sqref="M18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[3]疆界!A2:G2</f>
        <v xml:space="preserve"> 中華民國   109 年2月份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27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2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136</v>
      </c>
      <c r="E6" s="33">
        <f>SUM(E7:E10)</f>
        <v>3259</v>
      </c>
      <c r="F6" s="33">
        <f>SUM(G6:H6)</f>
        <v>13059</v>
      </c>
      <c r="G6" s="33">
        <f>SUM(G7:G10)</f>
        <v>7483</v>
      </c>
      <c r="H6" s="34">
        <f>SUM(H7:H10)</f>
        <v>5576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75</v>
      </c>
      <c r="E7" s="39">
        <v>1861</v>
      </c>
      <c r="F7" s="39">
        <f>G7+H7</f>
        <v>7580</v>
      </c>
      <c r="G7" s="39">
        <v>4269</v>
      </c>
      <c r="H7" s="39">
        <v>3311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739</v>
      </c>
      <c r="F8" s="39">
        <f>G8+H8</f>
        <v>2602</v>
      </c>
      <c r="G8" s="39">
        <v>1478</v>
      </c>
      <c r="H8" s="39">
        <v>1124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311</v>
      </c>
      <c r="F9" s="39">
        <f>G9+H9</f>
        <v>1531</v>
      </c>
      <c r="G9" s="39">
        <v>937</v>
      </c>
      <c r="H9" s="39">
        <v>594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348</v>
      </c>
      <c r="F10" s="42">
        <f>G10+H10</f>
        <v>1346</v>
      </c>
      <c r="G10" s="42">
        <v>799</v>
      </c>
      <c r="H10" s="42">
        <v>547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[3]疆界!A2:G2</f>
        <v xml:space="preserve"> 中華民國   109 年2月份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28" t="s">
        <v>71</v>
      </c>
      <c r="F16" s="2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13059</v>
      </c>
      <c r="D17" s="93"/>
      <c r="E17" s="34">
        <f>C17/C6</f>
        <v>593.59090909090912</v>
      </c>
      <c r="F17" s="39">
        <f>C17/B17</f>
        <v>453.4375</v>
      </c>
      <c r="G17" s="52">
        <f>C17/E6</f>
        <v>4.0070573795642837</v>
      </c>
      <c r="H17" s="39">
        <f>G6/H6*100</f>
        <v>134.20014347202297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7580</v>
      </c>
      <c r="D18" s="93"/>
      <c r="E18" s="39">
        <f>C18/C7</f>
        <v>842.22222222222217</v>
      </c>
      <c r="F18" s="39">
        <f>C18/B18</f>
        <v>726.74976030680727</v>
      </c>
      <c r="G18" s="52">
        <f>C18/E7</f>
        <v>4.0730789897904351</v>
      </c>
      <c r="H18" s="39">
        <f>G7/H7*100</f>
        <v>128.93385684083358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2602</v>
      </c>
      <c r="D19" s="93"/>
      <c r="E19" s="39">
        <f>C19/C8</f>
        <v>433.66666666666669</v>
      </c>
      <c r="F19" s="39">
        <f>C19/B19</f>
        <v>300.46189376443419</v>
      </c>
      <c r="G19" s="52">
        <f>C19/E8</f>
        <v>3.5209742895805141</v>
      </c>
      <c r="H19" s="39">
        <f>G8/H8*100</f>
        <v>131.49466192170817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1531</v>
      </c>
      <c r="D20" s="93"/>
      <c r="E20" s="39">
        <f>C20/C9</f>
        <v>306.2</v>
      </c>
      <c r="F20" s="39">
        <f>C20/B20</f>
        <v>306.2</v>
      </c>
      <c r="G20" s="52">
        <f>C20/E9</f>
        <v>4.922829581993569</v>
      </c>
      <c r="H20" s="39">
        <f>G9/H9*100</f>
        <v>157.74410774410774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1346</v>
      </c>
      <c r="D21" s="94"/>
      <c r="E21" s="42">
        <f>C21/C10</f>
        <v>673</v>
      </c>
      <c r="F21" s="42">
        <f>C21/B21</f>
        <v>285.77494692144376</v>
      </c>
      <c r="G21" s="55">
        <f>C21/E10</f>
        <v>3.867816091954023</v>
      </c>
      <c r="H21" s="42">
        <f>G10/H10*100</f>
        <v>146.06946983546618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O14" sqref="O14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[4]疆界!A2:G2</f>
        <v xml:space="preserve"> 中華民國   109 年3月份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27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2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136</v>
      </c>
      <c r="E6" s="33">
        <f>SUM(E7:E10)</f>
        <v>3266</v>
      </c>
      <c r="F6" s="33">
        <f>SUM(G6:H6)</f>
        <v>13034</v>
      </c>
      <c r="G6" s="33">
        <f>SUM(G7:G10)</f>
        <v>7466</v>
      </c>
      <c r="H6" s="34">
        <f>SUM(H7:H10)</f>
        <v>5568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75</v>
      </c>
      <c r="E7" s="39">
        <v>1869</v>
      </c>
      <c r="F7" s="39">
        <f>G7+H7</f>
        <v>7570</v>
      </c>
      <c r="G7" s="39">
        <v>4262</v>
      </c>
      <c r="H7" s="39">
        <v>3308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739</v>
      </c>
      <c r="F8" s="39">
        <f>G8+H8</f>
        <v>2589</v>
      </c>
      <c r="G8" s="39">
        <v>1472</v>
      </c>
      <c r="H8" s="39">
        <v>1117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312</v>
      </c>
      <c r="F9" s="39">
        <f>G9+H9</f>
        <v>1530</v>
      </c>
      <c r="G9" s="39">
        <v>935</v>
      </c>
      <c r="H9" s="39">
        <v>595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346</v>
      </c>
      <c r="F10" s="42">
        <f>G10+H10</f>
        <v>1345</v>
      </c>
      <c r="G10" s="42">
        <v>797</v>
      </c>
      <c r="H10" s="42">
        <v>548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[4]疆界!A2:G2</f>
        <v xml:space="preserve"> 中華民國   109 年3月份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28" t="s">
        <v>71</v>
      </c>
      <c r="F16" s="2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13034</v>
      </c>
      <c r="D17" s="93"/>
      <c r="E17" s="34">
        <f>C17/C6</f>
        <v>592.4545454545455</v>
      </c>
      <c r="F17" s="39">
        <f>C17/B17</f>
        <v>452.56944444444446</v>
      </c>
      <c r="G17" s="52">
        <f>C17/E6</f>
        <v>3.9908144519289652</v>
      </c>
      <c r="H17" s="39">
        <f>G6/H6*100</f>
        <v>134.08764367816093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7570</v>
      </c>
      <c r="D18" s="93"/>
      <c r="E18" s="39">
        <f>C18/C7</f>
        <v>841.11111111111109</v>
      </c>
      <c r="F18" s="39">
        <f>C18/B18</f>
        <v>725.79098753595395</v>
      </c>
      <c r="G18" s="52">
        <f>C18/E7</f>
        <v>4.0502942750133766</v>
      </c>
      <c r="H18" s="39">
        <f>G7/H7*100</f>
        <v>128.83917775090688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2589</v>
      </c>
      <c r="D19" s="93"/>
      <c r="E19" s="39">
        <f>C19/C8</f>
        <v>431.5</v>
      </c>
      <c r="F19" s="39">
        <f>C19/B19</f>
        <v>298.96073903002309</v>
      </c>
      <c r="G19" s="52">
        <f>C19/E8</f>
        <v>3.503382949932341</v>
      </c>
      <c r="H19" s="39">
        <f>G8/H8*100</f>
        <v>131.78155774395702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1530</v>
      </c>
      <c r="D20" s="93"/>
      <c r="E20" s="39">
        <f>C20/C9</f>
        <v>306</v>
      </c>
      <c r="F20" s="39">
        <f>C20/B20</f>
        <v>306</v>
      </c>
      <c r="G20" s="52">
        <f>C20/E9</f>
        <v>4.9038461538461542</v>
      </c>
      <c r="H20" s="39">
        <f>G9/H9*100</f>
        <v>157.14285714285714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1345</v>
      </c>
      <c r="D21" s="94"/>
      <c r="E21" s="42">
        <f>C21/C10</f>
        <v>672.5</v>
      </c>
      <c r="F21" s="42">
        <f>C21/B21</f>
        <v>285.56263269639066</v>
      </c>
      <c r="G21" s="55">
        <f>C21/E10</f>
        <v>3.8872832369942198</v>
      </c>
      <c r="H21" s="42">
        <f>G10/H10*100</f>
        <v>145.43795620437956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[5]疆界!A2:G2</f>
        <v xml:space="preserve"> 中華民國   109 年4月份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27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4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3266</v>
      </c>
      <c r="F6" s="33">
        <f>SUM(G6:H6)</f>
        <v>13045</v>
      </c>
      <c r="G6" s="33">
        <f>SUM(G7:G10)</f>
        <v>7479</v>
      </c>
      <c r="H6" s="34">
        <f>SUM(H7:H10)</f>
        <v>5566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1869</v>
      </c>
      <c r="F7" s="39">
        <v>7583</v>
      </c>
      <c r="G7" s="39">
        <v>4273</v>
      </c>
      <c r="H7" s="39">
        <v>3310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739</v>
      </c>
      <c r="F8" s="39">
        <v>2589</v>
      </c>
      <c r="G8" s="39">
        <v>1473</v>
      </c>
      <c r="H8" s="39">
        <v>1116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312</v>
      </c>
      <c r="F9" s="39">
        <v>1532</v>
      </c>
      <c r="G9" s="39">
        <v>938</v>
      </c>
      <c r="H9" s="39">
        <v>594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346</v>
      </c>
      <c r="F10" s="42">
        <v>1341</v>
      </c>
      <c r="G10" s="42">
        <v>795</v>
      </c>
      <c r="H10" s="42">
        <v>546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[5]疆界!A2:G2</f>
        <v xml:space="preserve"> 中華民國   109 年4月份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48" t="s">
        <v>71</v>
      </c>
      <c r="F16" s="4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13045</v>
      </c>
      <c r="D17" s="93"/>
      <c r="E17" s="34">
        <f>C17/C6</f>
        <v>592.9545454545455</v>
      </c>
      <c r="F17" s="39">
        <f>C17/B17</f>
        <v>452.95138888888886</v>
      </c>
      <c r="G17" s="52">
        <f>C17/E6</f>
        <v>3.9941824862216779</v>
      </c>
      <c r="H17" s="39">
        <f>G6/H6*100</f>
        <v>134.3693855551563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7583</v>
      </c>
      <c r="D18" s="93"/>
      <c r="E18" s="39">
        <f>C18/C7</f>
        <v>842.55555555555554</v>
      </c>
      <c r="F18" s="39">
        <f>C18/B18</f>
        <v>727.0373921380633</v>
      </c>
      <c r="G18" s="52">
        <f>C18/E7</f>
        <v>4.0572498662386307</v>
      </c>
      <c r="H18" s="39">
        <f>G7/H7*100</f>
        <v>129.09365558912387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2589</v>
      </c>
      <c r="D19" s="93"/>
      <c r="E19" s="39">
        <f>C19/C8</f>
        <v>431.5</v>
      </c>
      <c r="F19" s="39">
        <f>C19/B19</f>
        <v>298.96073903002309</v>
      </c>
      <c r="G19" s="52">
        <f>C19/E8</f>
        <v>3.503382949932341</v>
      </c>
      <c r="H19" s="39">
        <f>G8/H8*100</f>
        <v>131.98924731182794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1532</v>
      </c>
      <c r="D20" s="93"/>
      <c r="E20" s="39">
        <f>C20/C9</f>
        <v>306.39999999999998</v>
      </c>
      <c r="F20" s="39">
        <f>C20/B20</f>
        <v>306.39999999999998</v>
      </c>
      <c r="G20" s="52">
        <f>C20/E9</f>
        <v>4.9102564102564106</v>
      </c>
      <c r="H20" s="39">
        <f>G9/H9*100</f>
        <v>157.91245791245791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1341</v>
      </c>
      <c r="D21" s="94"/>
      <c r="E21" s="42">
        <f>C21/C10</f>
        <v>670.5</v>
      </c>
      <c r="F21" s="42">
        <f>C21/B21</f>
        <v>284.71337579617835</v>
      </c>
      <c r="G21" s="55">
        <f>C21/E10</f>
        <v>3.8757225433526012</v>
      </c>
      <c r="H21" s="42">
        <f>G10/H10*100</f>
        <v>145.60439560439559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[6]疆界!A2:G2</f>
        <v xml:space="preserve"> 中華民國   109 年5月份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59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58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3294</v>
      </c>
      <c r="F6" s="33">
        <f>SUM(G6:H6)</f>
        <v>13036</v>
      </c>
      <c r="G6" s="33">
        <f>SUM(G7:G10)</f>
        <v>7473</v>
      </c>
      <c r="H6" s="34">
        <f>SUM(H7:H10)</f>
        <v>5563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1878</v>
      </c>
      <c r="F7" s="39">
        <v>7577</v>
      </c>
      <c r="G7" s="39">
        <v>4270</v>
      </c>
      <c r="H7" s="39">
        <v>3307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758</v>
      </c>
      <c r="F8" s="39">
        <v>2591</v>
      </c>
      <c r="G8" s="39">
        <v>1475</v>
      </c>
      <c r="H8" s="39">
        <v>1116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313</v>
      </c>
      <c r="F9" s="39">
        <v>1527</v>
      </c>
      <c r="G9" s="39">
        <v>934</v>
      </c>
      <c r="H9" s="39">
        <v>593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345</v>
      </c>
      <c r="F10" s="42">
        <v>1341</v>
      </c>
      <c r="G10" s="42">
        <v>794</v>
      </c>
      <c r="H10" s="42">
        <v>547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[6]疆界!A2:G2</f>
        <v xml:space="preserve"> 中華民國   109 年5月份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58" t="s">
        <v>71</v>
      </c>
      <c r="F16" s="58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75</v>
      </c>
      <c r="B17" s="51">
        <f>SUM(B18:B21)</f>
        <v>28.8</v>
      </c>
      <c r="C17" s="92">
        <f>F6</f>
        <v>13036</v>
      </c>
      <c r="D17" s="93"/>
      <c r="E17" s="34">
        <f>C17/C6</f>
        <v>592.5454545454545</v>
      </c>
      <c r="F17" s="39">
        <f>C17/B17</f>
        <v>452.63888888888886</v>
      </c>
      <c r="G17" s="52">
        <f>C17/E6</f>
        <v>3.9574984820886461</v>
      </c>
      <c r="H17" s="39">
        <f>G6/H6*100</f>
        <v>134.33399245011682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7577</v>
      </c>
      <c r="D18" s="93"/>
      <c r="E18" s="39">
        <f>C18/C7</f>
        <v>841.88888888888891</v>
      </c>
      <c r="F18" s="39">
        <f>C18/B18</f>
        <v>726.46212847555137</v>
      </c>
      <c r="G18" s="52">
        <f>C18/E7</f>
        <v>4.034611288604899</v>
      </c>
      <c r="H18" s="39">
        <f>G7/H7*100</f>
        <v>129.12004838221952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2591</v>
      </c>
      <c r="D19" s="93"/>
      <c r="E19" s="39">
        <f>C19/C8</f>
        <v>431.83333333333331</v>
      </c>
      <c r="F19" s="39">
        <f>C19/B19</f>
        <v>299.19168591224019</v>
      </c>
      <c r="G19" s="52">
        <f>C19/E8</f>
        <v>3.4182058047493404</v>
      </c>
      <c r="H19" s="39">
        <f>G8/H8*100</f>
        <v>132.16845878136201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1527</v>
      </c>
      <c r="D20" s="93"/>
      <c r="E20" s="39">
        <f>C20/C9</f>
        <v>305.39999999999998</v>
      </c>
      <c r="F20" s="39">
        <f>C20/B20</f>
        <v>305.39999999999998</v>
      </c>
      <c r="G20" s="52">
        <f>C20/E9</f>
        <v>4.8785942492012779</v>
      </c>
      <c r="H20" s="39">
        <f>G9/H9*100</f>
        <v>157.50421585160203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1341</v>
      </c>
      <c r="D21" s="94"/>
      <c r="E21" s="42">
        <f>C21/C10</f>
        <v>670.5</v>
      </c>
      <c r="F21" s="42">
        <f>C21/B21</f>
        <v>284.71337579617835</v>
      </c>
      <c r="G21" s="55">
        <f>C21/E10</f>
        <v>3.8869565217391306</v>
      </c>
      <c r="H21" s="42">
        <f>G10/H10*100</f>
        <v>145.15539305301647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6" customWidth="1"/>
    <col min="2" max="2" width="12.75" style="57" customWidth="1"/>
    <col min="3" max="4" width="9.625" style="57" customWidth="1"/>
    <col min="5" max="8" width="10.625" style="57" customWidth="1"/>
    <col min="9" max="9" width="9.125" style="57" customWidth="1"/>
    <col min="10" max="256" width="9" style="56"/>
    <col min="257" max="257" width="10.625" style="56" customWidth="1"/>
    <col min="258" max="258" width="12.75" style="56" customWidth="1"/>
    <col min="259" max="260" width="9.625" style="56" customWidth="1"/>
    <col min="261" max="264" width="10.625" style="56" customWidth="1"/>
    <col min="265" max="265" width="9.125" style="56" customWidth="1"/>
    <col min="266" max="512" width="9" style="56"/>
    <col min="513" max="513" width="10.625" style="56" customWidth="1"/>
    <col min="514" max="514" width="12.75" style="56" customWidth="1"/>
    <col min="515" max="516" width="9.625" style="56" customWidth="1"/>
    <col min="517" max="520" width="10.625" style="56" customWidth="1"/>
    <col min="521" max="521" width="9.125" style="56" customWidth="1"/>
    <col min="522" max="768" width="9" style="56"/>
    <col min="769" max="769" width="10.625" style="56" customWidth="1"/>
    <col min="770" max="770" width="12.75" style="56" customWidth="1"/>
    <col min="771" max="772" width="9.625" style="56" customWidth="1"/>
    <col min="773" max="776" width="10.625" style="56" customWidth="1"/>
    <col min="777" max="777" width="9.125" style="56" customWidth="1"/>
    <col min="778" max="1024" width="9" style="56"/>
    <col min="1025" max="1025" width="10.625" style="56" customWidth="1"/>
    <col min="1026" max="1026" width="12.75" style="56" customWidth="1"/>
    <col min="1027" max="1028" width="9.625" style="56" customWidth="1"/>
    <col min="1029" max="1032" width="10.625" style="56" customWidth="1"/>
    <col min="1033" max="1033" width="9.125" style="56" customWidth="1"/>
    <col min="1034" max="1280" width="9" style="56"/>
    <col min="1281" max="1281" width="10.625" style="56" customWidth="1"/>
    <col min="1282" max="1282" width="12.75" style="56" customWidth="1"/>
    <col min="1283" max="1284" width="9.625" style="56" customWidth="1"/>
    <col min="1285" max="1288" width="10.625" style="56" customWidth="1"/>
    <col min="1289" max="1289" width="9.125" style="56" customWidth="1"/>
    <col min="1290" max="1536" width="9" style="56"/>
    <col min="1537" max="1537" width="10.625" style="56" customWidth="1"/>
    <col min="1538" max="1538" width="12.75" style="56" customWidth="1"/>
    <col min="1539" max="1540" width="9.625" style="56" customWidth="1"/>
    <col min="1541" max="1544" width="10.625" style="56" customWidth="1"/>
    <col min="1545" max="1545" width="9.125" style="56" customWidth="1"/>
    <col min="1546" max="1792" width="9" style="56"/>
    <col min="1793" max="1793" width="10.625" style="56" customWidth="1"/>
    <col min="1794" max="1794" width="12.75" style="56" customWidth="1"/>
    <col min="1795" max="1796" width="9.625" style="56" customWidth="1"/>
    <col min="1797" max="1800" width="10.625" style="56" customWidth="1"/>
    <col min="1801" max="1801" width="9.125" style="56" customWidth="1"/>
    <col min="1802" max="2048" width="9" style="56"/>
    <col min="2049" max="2049" width="10.625" style="56" customWidth="1"/>
    <col min="2050" max="2050" width="12.75" style="56" customWidth="1"/>
    <col min="2051" max="2052" width="9.625" style="56" customWidth="1"/>
    <col min="2053" max="2056" width="10.625" style="56" customWidth="1"/>
    <col min="2057" max="2057" width="9.125" style="56" customWidth="1"/>
    <col min="2058" max="2304" width="9" style="56"/>
    <col min="2305" max="2305" width="10.625" style="56" customWidth="1"/>
    <col min="2306" max="2306" width="12.75" style="56" customWidth="1"/>
    <col min="2307" max="2308" width="9.625" style="56" customWidth="1"/>
    <col min="2309" max="2312" width="10.625" style="56" customWidth="1"/>
    <col min="2313" max="2313" width="9.125" style="56" customWidth="1"/>
    <col min="2314" max="2560" width="9" style="56"/>
    <col min="2561" max="2561" width="10.625" style="56" customWidth="1"/>
    <col min="2562" max="2562" width="12.75" style="56" customWidth="1"/>
    <col min="2563" max="2564" width="9.625" style="56" customWidth="1"/>
    <col min="2565" max="2568" width="10.625" style="56" customWidth="1"/>
    <col min="2569" max="2569" width="9.125" style="56" customWidth="1"/>
    <col min="2570" max="2816" width="9" style="56"/>
    <col min="2817" max="2817" width="10.625" style="56" customWidth="1"/>
    <col min="2818" max="2818" width="12.75" style="56" customWidth="1"/>
    <col min="2819" max="2820" width="9.625" style="56" customWidth="1"/>
    <col min="2821" max="2824" width="10.625" style="56" customWidth="1"/>
    <col min="2825" max="2825" width="9.125" style="56" customWidth="1"/>
    <col min="2826" max="3072" width="9" style="56"/>
    <col min="3073" max="3073" width="10.625" style="56" customWidth="1"/>
    <col min="3074" max="3074" width="12.75" style="56" customWidth="1"/>
    <col min="3075" max="3076" width="9.625" style="56" customWidth="1"/>
    <col min="3077" max="3080" width="10.625" style="56" customWidth="1"/>
    <col min="3081" max="3081" width="9.125" style="56" customWidth="1"/>
    <col min="3082" max="3328" width="9" style="56"/>
    <col min="3329" max="3329" width="10.625" style="56" customWidth="1"/>
    <col min="3330" max="3330" width="12.75" style="56" customWidth="1"/>
    <col min="3331" max="3332" width="9.625" style="56" customWidth="1"/>
    <col min="3333" max="3336" width="10.625" style="56" customWidth="1"/>
    <col min="3337" max="3337" width="9.125" style="56" customWidth="1"/>
    <col min="3338" max="3584" width="9" style="56"/>
    <col min="3585" max="3585" width="10.625" style="56" customWidth="1"/>
    <col min="3586" max="3586" width="12.75" style="56" customWidth="1"/>
    <col min="3587" max="3588" width="9.625" style="56" customWidth="1"/>
    <col min="3589" max="3592" width="10.625" style="56" customWidth="1"/>
    <col min="3593" max="3593" width="9.125" style="56" customWidth="1"/>
    <col min="3594" max="3840" width="9" style="56"/>
    <col min="3841" max="3841" width="10.625" style="56" customWidth="1"/>
    <col min="3842" max="3842" width="12.75" style="56" customWidth="1"/>
    <col min="3843" max="3844" width="9.625" style="56" customWidth="1"/>
    <col min="3845" max="3848" width="10.625" style="56" customWidth="1"/>
    <col min="3849" max="3849" width="9.125" style="56" customWidth="1"/>
    <col min="3850" max="4096" width="9" style="56"/>
    <col min="4097" max="4097" width="10.625" style="56" customWidth="1"/>
    <col min="4098" max="4098" width="12.75" style="56" customWidth="1"/>
    <col min="4099" max="4100" width="9.625" style="56" customWidth="1"/>
    <col min="4101" max="4104" width="10.625" style="56" customWidth="1"/>
    <col min="4105" max="4105" width="9.125" style="56" customWidth="1"/>
    <col min="4106" max="4352" width="9" style="56"/>
    <col min="4353" max="4353" width="10.625" style="56" customWidth="1"/>
    <col min="4354" max="4354" width="12.75" style="56" customWidth="1"/>
    <col min="4355" max="4356" width="9.625" style="56" customWidth="1"/>
    <col min="4357" max="4360" width="10.625" style="56" customWidth="1"/>
    <col min="4361" max="4361" width="9.125" style="56" customWidth="1"/>
    <col min="4362" max="4608" width="9" style="56"/>
    <col min="4609" max="4609" width="10.625" style="56" customWidth="1"/>
    <col min="4610" max="4610" width="12.75" style="56" customWidth="1"/>
    <col min="4611" max="4612" width="9.625" style="56" customWidth="1"/>
    <col min="4613" max="4616" width="10.625" style="56" customWidth="1"/>
    <col min="4617" max="4617" width="9.125" style="56" customWidth="1"/>
    <col min="4618" max="4864" width="9" style="56"/>
    <col min="4865" max="4865" width="10.625" style="56" customWidth="1"/>
    <col min="4866" max="4866" width="12.75" style="56" customWidth="1"/>
    <col min="4867" max="4868" width="9.625" style="56" customWidth="1"/>
    <col min="4869" max="4872" width="10.625" style="56" customWidth="1"/>
    <col min="4873" max="4873" width="9.125" style="56" customWidth="1"/>
    <col min="4874" max="5120" width="9" style="56"/>
    <col min="5121" max="5121" width="10.625" style="56" customWidth="1"/>
    <col min="5122" max="5122" width="12.75" style="56" customWidth="1"/>
    <col min="5123" max="5124" width="9.625" style="56" customWidth="1"/>
    <col min="5125" max="5128" width="10.625" style="56" customWidth="1"/>
    <col min="5129" max="5129" width="9.125" style="56" customWidth="1"/>
    <col min="5130" max="5376" width="9" style="56"/>
    <col min="5377" max="5377" width="10.625" style="56" customWidth="1"/>
    <col min="5378" max="5378" width="12.75" style="56" customWidth="1"/>
    <col min="5379" max="5380" width="9.625" style="56" customWidth="1"/>
    <col min="5381" max="5384" width="10.625" style="56" customWidth="1"/>
    <col min="5385" max="5385" width="9.125" style="56" customWidth="1"/>
    <col min="5386" max="5632" width="9" style="56"/>
    <col min="5633" max="5633" width="10.625" style="56" customWidth="1"/>
    <col min="5634" max="5634" width="12.75" style="56" customWidth="1"/>
    <col min="5635" max="5636" width="9.625" style="56" customWidth="1"/>
    <col min="5637" max="5640" width="10.625" style="56" customWidth="1"/>
    <col min="5641" max="5641" width="9.125" style="56" customWidth="1"/>
    <col min="5642" max="5888" width="9" style="56"/>
    <col min="5889" max="5889" width="10.625" style="56" customWidth="1"/>
    <col min="5890" max="5890" width="12.75" style="56" customWidth="1"/>
    <col min="5891" max="5892" width="9.625" style="56" customWidth="1"/>
    <col min="5893" max="5896" width="10.625" style="56" customWidth="1"/>
    <col min="5897" max="5897" width="9.125" style="56" customWidth="1"/>
    <col min="5898" max="6144" width="9" style="56"/>
    <col min="6145" max="6145" width="10.625" style="56" customWidth="1"/>
    <col min="6146" max="6146" width="12.75" style="56" customWidth="1"/>
    <col min="6147" max="6148" width="9.625" style="56" customWidth="1"/>
    <col min="6149" max="6152" width="10.625" style="56" customWidth="1"/>
    <col min="6153" max="6153" width="9.125" style="56" customWidth="1"/>
    <col min="6154" max="6400" width="9" style="56"/>
    <col min="6401" max="6401" width="10.625" style="56" customWidth="1"/>
    <col min="6402" max="6402" width="12.75" style="56" customWidth="1"/>
    <col min="6403" max="6404" width="9.625" style="56" customWidth="1"/>
    <col min="6405" max="6408" width="10.625" style="56" customWidth="1"/>
    <col min="6409" max="6409" width="9.125" style="56" customWidth="1"/>
    <col min="6410" max="6656" width="9" style="56"/>
    <col min="6657" max="6657" width="10.625" style="56" customWidth="1"/>
    <col min="6658" max="6658" width="12.75" style="56" customWidth="1"/>
    <col min="6659" max="6660" width="9.625" style="56" customWidth="1"/>
    <col min="6661" max="6664" width="10.625" style="56" customWidth="1"/>
    <col min="6665" max="6665" width="9.125" style="56" customWidth="1"/>
    <col min="6666" max="6912" width="9" style="56"/>
    <col min="6913" max="6913" width="10.625" style="56" customWidth="1"/>
    <col min="6914" max="6914" width="12.75" style="56" customWidth="1"/>
    <col min="6915" max="6916" width="9.625" style="56" customWidth="1"/>
    <col min="6917" max="6920" width="10.625" style="56" customWidth="1"/>
    <col min="6921" max="6921" width="9.125" style="56" customWidth="1"/>
    <col min="6922" max="7168" width="9" style="56"/>
    <col min="7169" max="7169" width="10.625" style="56" customWidth="1"/>
    <col min="7170" max="7170" width="12.75" style="56" customWidth="1"/>
    <col min="7171" max="7172" width="9.625" style="56" customWidth="1"/>
    <col min="7173" max="7176" width="10.625" style="56" customWidth="1"/>
    <col min="7177" max="7177" width="9.125" style="56" customWidth="1"/>
    <col min="7178" max="7424" width="9" style="56"/>
    <col min="7425" max="7425" width="10.625" style="56" customWidth="1"/>
    <col min="7426" max="7426" width="12.75" style="56" customWidth="1"/>
    <col min="7427" max="7428" width="9.625" style="56" customWidth="1"/>
    <col min="7429" max="7432" width="10.625" style="56" customWidth="1"/>
    <col min="7433" max="7433" width="9.125" style="56" customWidth="1"/>
    <col min="7434" max="7680" width="9" style="56"/>
    <col min="7681" max="7681" width="10.625" style="56" customWidth="1"/>
    <col min="7682" max="7682" width="12.75" style="56" customWidth="1"/>
    <col min="7683" max="7684" width="9.625" style="56" customWidth="1"/>
    <col min="7685" max="7688" width="10.625" style="56" customWidth="1"/>
    <col min="7689" max="7689" width="9.125" style="56" customWidth="1"/>
    <col min="7690" max="7936" width="9" style="56"/>
    <col min="7937" max="7937" width="10.625" style="56" customWidth="1"/>
    <col min="7938" max="7938" width="12.75" style="56" customWidth="1"/>
    <col min="7939" max="7940" width="9.625" style="56" customWidth="1"/>
    <col min="7941" max="7944" width="10.625" style="56" customWidth="1"/>
    <col min="7945" max="7945" width="9.125" style="56" customWidth="1"/>
    <col min="7946" max="8192" width="9" style="56"/>
    <col min="8193" max="8193" width="10.625" style="56" customWidth="1"/>
    <col min="8194" max="8194" width="12.75" style="56" customWidth="1"/>
    <col min="8195" max="8196" width="9.625" style="56" customWidth="1"/>
    <col min="8197" max="8200" width="10.625" style="56" customWidth="1"/>
    <col min="8201" max="8201" width="9.125" style="56" customWidth="1"/>
    <col min="8202" max="8448" width="9" style="56"/>
    <col min="8449" max="8449" width="10.625" style="56" customWidth="1"/>
    <col min="8450" max="8450" width="12.75" style="56" customWidth="1"/>
    <col min="8451" max="8452" width="9.625" style="56" customWidth="1"/>
    <col min="8453" max="8456" width="10.625" style="56" customWidth="1"/>
    <col min="8457" max="8457" width="9.125" style="56" customWidth="1"/>
    <col min="8458" max="8704" width="9" style="56"/>
    <col min="8705" max="8705" width="10.625" style="56" customWidth="1"/>
    <col min="8706" max="8706" width="12.75" style="56" customWidth="1"/>
    <col min="8707" max="8708" width="9.625" style="56" customWidth="1"/>
    <col min="8709" max="8712" width="10.625" style="56" customWidth="1"/>
    <col min="8713" max="8713" width="9.125" style="56" customWidth="1"/>
    <col min="8714" max="8960" width="9" style="56"/>
    <col min="8961" max="8961" width="10.625" style="56" customWidth="1"/>
    <col min="8962" max="8962" width="12.75" style="56" customWidth="1"/>
    <col min="8963" max="8964" width="9.625" style="56" customWidth="1"/>
    <col min="8965" max="8968" width="10.625" style="56" customWidth="1"/>
    <col min="8969" max="8969" width="9.125" style="56" customWidth="1"/>
    <col min="8970" max="9216" width="9" style="56"/>
    <col min="9217" max="9217" width="10.625" style="56" customWidth="1"/>
    <col min="9218" max="9218" width="12.75" style="56" customWidth="1"/>
    <col min="9219" max="9220" width="9.625" style="56" customWidth="1"/>
    <col min="9221" max="9224" width="10.625" style="56" customWidth="1"/>
    <col min="9225" max="9225" width="9.125" style="56" customWidth="1"/>
    <col min="9226" max="9472" width="9" style="56"/>
    <col min="9473" max="9473" width="10.625" style="56" customWidth="1"/>
    <col min="9474" max="9474" width="12.75" style="56" customWidth="1"/>
    <col min="9475" max="9476" width="9.625" style="56" customWidth="1"/>
    <col min="9477" max="9480" width="10.625" style="56" customWidth="1"/>
    <col min="9481" max="9481" width="9.125" style="56" customWidth="1"/>
    <col min="9482" max="9728" width="9" style="56"/>
    <col min="9729" max="9729" width="10.625" style="56" customWidth="1"/>
    <col min="9730" max="9730" width="12.75" style="56" customWidth="1"/>
    <col min="9731" max="9732" width="9.625" style="56" customWidth="1"/>
    <col min="9733" max="9736" width="10.625" style="56" customWidth="1"/>
    <col min="9737" max="9737" width="9.125" style="56" customWidth="1"/>
    <col min="9738" max="9984" width="9" style="56"/>
    <col min="9985" max="9985" width="10.625" style="56" customWidth="1"/>
    <col min="9986" max="9986" width="12.75" style="56" customWidth="1"/>
    <col min="9987" max="9988" width="9.625" style="56" customWidth="1"/>
    <col min="9989" max="9992" width="10.625" style="56" customWidth="1"/>
    <col min="9993" max="9993" width="9.125" style="56" customWidth="1"/>
    <col min="9994" max="10240" width="9" style="56"/>
    <col min="10241" max="10241" width="10.625" style="56" customWidth="1"/>
    <col min="10242" max="10242" width="12.75" style="56" customWidth="1"/>
    <col min="10243" max="10244" width="9.625" style="56" customWidth="1"/>
    <col min="10245" max="10248" width="10.625" style="56" customWidth="1"/>
    <col min="10249" max="10249" width="9.125" style="56" customWidth="1"/>
    <col min="10250" max="10496" width="9" style="56"/>
    <col min="10497" max="10497" width="10.625" style="56" customWidth="1"/>
    <col min="10498" max="10498" width="12.75" style="56" customWidth="1"/>
    <col min="10499" max="10500" width="9.625" style="56" customWidth="1"/>
    <col min="10501" max="10504" width="10.625" style="56" customWidth="1"/>
    <col min="10505" max="10505" width="9.125" style="56" customWidth="1"/>
    <col min="10506" max="10752" width="9" style="56"/>
    <col min="10753" max="10753" width="10.625" style="56" customWidth="1"/>
    <col min="10754" max="10754" width="12.75" style="56" customWidth="1"/>
    <col min="10755" max="10756" width="9.625" style="56" customWidth="1"/>
    <col min="10757" max="10760" width="10.625" style="56" customWidth="1"/>
    <col min="10761" max="10761" width="9.125" style="56" customWidth="1"/>
    <col min="10762" max="11008" width="9" style="56"/>
    <col min="11009" max="11009" width="10.625" style="56" customWidth="1"/>
    <col min="11010" max="11010" width="12.75" style="56" customWidth="1"/>
    <col min="11011" max="11012" width="9.625" style="56" customWidth="1"/>
    <col min="11013" max="11016" width="10.625" style="56" customWidth="1"/>
    <col min="11017" max="11017" width="9.125" style="56" customWidth="1"/>
    <col min="11018" max="11264" width="9" style="56"/>
    <col min="11265" max="11265" width="10.625" style="56" customWidth="1"/>
    <col min="11266" max="11266" width="12.75" style="56" customWidth="1"/>
    <col min="11267" max="11268" width="9.625" style="56" customWidth="1"/>
    <col min="11269" max="11272" width="10.625" style="56" customWidth="1"/>
    <col min="11273" max="11273" width="9.125" style="56" customWidth="1"/>
    <col min="11274" max="11520" width="9" style="56"/>
    <col min="11521" max="11521" width="10.625" style="56" customWidth="1"/>
    <col min="11522" max="11522" width="12.75" style="56" customWidth="1"/>
    <col min="11523" max="11524" width="9.625" style="56" customWidth="1"/>
    <col min="11525" max="11528" width="10.625" style="56" customWidth="1"/>
    <col min="11529" max="11529" width="9.125" style="56" customWidth="1"/>
    <col min="11530" max="11776" width="9" style="56"/>
    <col min="11777" max="11777" width="10.625" style="56" customWidth="1"/>
    <col min="11778" max="11778" width="12.75" style="56" customWidth="1"/>
    <col min="11779" max="11780" width="9.625" style="56" customWidth="1"/>
    <col min="11781" max="11784" width="10.625" style="56" customWidth="1"/>
    <col min="11785" max="11785" width="9.125" style="56" customWidth="1"/>
    <col min="11786" max="12032" width="9" style="56"/>
    <col min="12033" max="12033" width="10.625" style="56" customWidth="1"/>
    <col min="12034" max="12034" width="12.75" style="56" customWidth="1"/>
    <col min="12035" max="12036" width="9.625" style="56" customWidth="1"/>
    <col min="12037" max="12040" width="10.625" style="56" customWidth="1"/>
    <col min="12041" max="12041" width="9.125" style="56" customWidth="1"/>
    <col min="12042" max="12288" width="9" style="56"/>
    <col min="12289" max="12289" width="10.625" style="56" customWidth="1"/>
    <col min="12290" max="12290" width="12.75" style="56" customWidth="1"/>
    <col min="12291" max="12292" width="9.625" style="56" customWidth="1"/>
    <col min="12293" max="12296" width="10.625" style="56" customWidth="1"/>
    <col min="12297" max="12297" width="9.125" style="56" customWidth="1"/>
    <col min="12298" max="12544" width="9" style="56"/>
    <col min="12545" max="12545" width="10.625" style="56" customWidth="1"/>
    <col min="12546" max="12546" width="12.75" style="56" customWidth="1"/>
    <col min="12547" max="12548" width="9.625" style="56" customWidth="1"/>
    <col min="12549" max="12552" width="10.625" style="56" customWidth="1"/>
    <col min="12553" max="12553" width="9.125" style="56" customWidth="1"/>
    <col min="12554" max="12800" width="9" style="56"/>
    <col min="12801" max="12801" width="10.625" style="56" customWidth="1"/>
    <col min="12802" max="12802" width="12.75" style="56" customWidth="1"/>
    <col min="12803" max="12804" width="9.625" style="56" customWidth="1"/>
    <col min="12805" max="12808" width="10.625" style="56" customWidth="1"/>
    <col min="12809" max="12809" width="9.125" style="56" customWidth="1"/>
    <col min="12810" max="13056" width="9" style="56"/>
    <col min="13057" max="13057" width="10.625" style="56" customWidth="1"/>
    <col min="13058" max="13058" width="12.75" style="56" customWidth="1"/>
    <col min="13059" max="13060" width="9.625" style="56" customWidth="1"/>
    <col min="13061" max="13064" width="10.625" style="56" customWidth="1"/>
    <col min="13065" max="13065" width="9.125" style="56" customWidth="1"/>
    <col min="13066" max="13312" width="9" style="56"/>
    <col min="13313" max="13313" width="10.625" style="56" customWidth="1"/>
    <col min="13314" max="13314" width="12.75" style="56" customWidth="1"/>
    <col min="13315" max="13316" width="9.625" style="56" customWidth="1"/>
    <col min="13317" max="13320" width="10.625" style="56" customWidth="1"/>
    <col min="13321" max="13321" width="9.125" style="56" customWidth="1"/>
    <col min="13322" max="13568" width="9" style="56"/>
    <col min="13569" max="13569" width="10.625" style="56" customWidth="1"/>
    <col min="13570" max="13570" width="12.75" style="56" customWidth="1"/>
    <col min="13571" max="13572" width="9.625" style="56" customWidth="1"/>
    <col min="13573" max="13576" width="10.625" style="56" customWidth="1"/>
    <col min="13577" max="13577" width="9.125" style="56" customWidth="1"/>
    <col min="13578" max="13824" width="9" style="56"/>
    <col min="13825" max="13825" width="10.625" style="56" customWidth="1"/>
    <col min="13826" max="13826" width="12.75" style="56" customWidth="1"/>
    <col min="13827" max="13828" width="9.625" style="56" customWidth="1"/>
    <col min="13829" max="13832" width="10.625" style="56" customWidth="1"/>
    <col min="13833" max="13833" width="9.125" style="56" customWidth="1"/>
    <col min="13834" max="14080" width="9" style="56"/>
    <col min="14081" max="14081" width="10.625" style="56" customWidth="1"/>
    <col min="14082" max="14082" width="12.75" style="56" customWidth="1"/>
    <col min="14083" max="14084" width="9.625" style="56" customWidth="1"/>
    <col min="14085" max="14088" width="10.625" style="56" customWidth="1"/>
    <col min="14089" max="14089" width="9.125" style="56" customWidth="1"/>
    <col min="14090" max="14336" width="9" style="56"/>
    <col min="14337" max="14337" width="10.625" style="56" customWidth="1"/>
    <col min="14338" max="14338" width="12.75" style="56" customWidth="1"/>
    <col min="14339" max="14340" width="9.625" style="56" customWidth="1"/>
    <col min="14341" max="14344" width="10.625" style="56" customWidth="1"/>
    <col min="14345" max="14345" width="9.125" style="56" customWidth="1"/>
    <col min="14346" max="14592" width="9" style="56"/>
    <col min="14593" max="14593" width="10.625" style="56" customWidth="1"/>
    <col min="14594" max="14594" width="12.75" style="56" customWidth="1"/>
    <col min="14595" max="14596" width="9.625" style="56" customWidth="1"/>
    <col min="14597" max="14600" width="10.625" style="56" customWidth="1"/>
    <col min="14601" max="14601" width="9.125" style="56" customWidth="1"/>
    <col min="14602" max="14848" width="9" style="56"/>
    <col min="14849" max="14849" width="10.625" style="56" customWidth="1"/>
    <col min="14850" max="14850" width="12.75" style="56" customWidth="1"/>
    <col min="14851" max="14852" width="9.625" style="56" customWidth="1"/>
    <col min="14853" max="14856" width="10.625" style="56" customWidth="1"/>
    <col min="14857" max="14857" width="9.125" style="56" customWidth="1"/>
    <col min="14858" max="15104" width="9" style="56"/>
    <col min="15105" max="15105" width="10.625" style="56" customWidth="1"/>
    <col min="15106" max="15106" width="12.75" style="56" customWidth="1"/>
    <col min="15107" max="15108" width="9.625" style="56" customWidth="1"/>
    <col min="15109" max="15112" width="10.625" style="56" customWidth="1"/>
    <col min="15113" max="15113" width="9.125" style="56" customWidth="1"/>
    <col min="15114" max="15360" width="9" style="56"/>
    <col min="15361" max="15361" width="10.625" style="56" customWidth="1"/>
    <col min="15362" max="15362" width="12.75" style="56" customWidth="1"/>
    <col min="15363" max="15364" width="9.625" style="56" customWidth="1"/>
    <col min="15365" max="15368" width="10.625" style="56" customWidth="1"/>
    <col min="15369" max="15369" width="9.125" style="56" customWidth="1"/>
    <col min="15370" max="15616" width="9" style="56"/>
    <col min="15617" max="15617" width="10.625" style="56" customWidth="1"/>
    <col min="15618" max="15618" width="12.75" style="56" customWidth="1"/>
    <col min="15619" max="15620" width="9.625" style="56" customWidth="1"/>
    <col min="15621" max="15624" width="10.625" style="56" customWidth="1"/>
    <col min="15625" max="15625" width="9.125" style="56" customWidth="1"/>
    <col min="15626" max="15872" width="9" style="56"/>
    <col min="15873" max="15873" width="10.625" style="56" customWidth="1"/>
    <col min="15874" max="15874" width="12.75" style="56" customWidth="1"/>
    <col min="15875" max="15876" width="9.625" style="56" customWidth="1"/>
    <col min="15877" max="15880" width="10.625" style="56" customWidth="1"/>
    <col min="15881" max="15881" width="9.125" style="56" customWidth="1"/>
    <col min="15882" max="16128" width="9" style="56"/>
    <col min="16129" max="16129" width="10.625" style="56" customWidth="1"/>
    <col min="16130" max="16130" width="12.75" style="56" customWidth="1"/>
    <col min="16131" max="16132" width="9.625" style="56" customWidth="1"/>
    <col min="16133" max="16136" width="10.625" style="56" customWidth="1"/>
    <col min="16137" max="16137" width="9.125" style="56" customWidth="1"/>
    <col min="16138" max="16384" width="9" style="56"/>
  </cols>
  <sheetData>
    <row r="1" spans="1:11" s="24" customFormat="1" ht="20.100000000000001" customHeigh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23"/>
    </row>
    <row r="2" spans="1:11" s="24" customFormat="1" ht="20.100000000000001" customHeight="1" x14ac:dyDescent="0.25">
      <c r="A2" s="100" t="str">
        <f>[7]疆界!A2:G2</f>
        <v xml:space="preserve"> 中華民國   109 年6月份</v>
      </c>
      <c r="B2" s="101"/>
      <c r="C2" s="101"/>
      <c r="D2" s="101"/>
      <c r="E2" s="101"/>
      <c r="F2" s="101"/>
      <c r="G2" s="101"/>
      <c r="H2" s="101"/>
      <c r="I2" s="23"/>
    </row>
    <row r="3" spans="1:11" s="24" customFormat="1" ht="19.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23"/>
    </row>
    <row r="4" spans="1:11" s="26" customFormat="1" ht="39.950000000000003" customHeight="1" x14ac:dyDescent="0.25">
      <c r="A4" s="103" t="s">
        <v>47</v>
      </c>
      <c r="B4" s="105" t="s">
        <v>48</v>
      </c>
      <c r="C4" s="105" t="s">
        <v>49</v>
      </c>
      <c r="D4" s="105" t="s">
        <v>50</v>
      </c>
      <c r="E4" s="105" t="s">
        <v>51</v>
      </c>
      <c r="F4" s="107" t="s">
        <v>52</v>
      </c>
      <c r="G4" s="108"/>
      <c r="H4" s="108"/>
      <c r="I4" s="25"/>
      <c r="K4" s="60" t="s">
        <v>53</v>
      </c>
    </row>
    <row r="5" spans="1:11" s="26" customFormat="1" ht="39.950000000000003" customHeight="1" x14ac:dyDescent="0.25">
      <c r="A5" s="104"/>
      <c r="B5" s="106"/>
      <c r="C5" s="106"/>
      <c r="D5" s="106"/>
      <c r="E5" s="106"/>
      <c r="F5" s="61" t="s">
        <v>54</v>
      </c>
      <c r="G5" s="29" t="s">
        <v>55</v>
      </c>
      <c r="H5" s="30" t="s">
        <v>56</v>
      </c>
      <c r="I5" s="25"/>
    </row>
    <row r="6" spans="1:11" s="36" customFormat="1" ht="39.950000000000003" customHeight="1" x14ac:dyDescent="0.25">
      <c r="A6" s="31" t="s">
        <v>57</v>
      </c>
      <c r="B6" s="32"/>
      <c r="C6" s="33">
        <f>SUM(C7:C10)</f>
        <v>22</v>
      </c>
      <c r="D6" s="33">
        <f>SUM(D7:D10)</f>
        <v>137</v>
      </c>
      <c r="E6" s="33">
        <f>SUM(E7:E10)</f>
        <v>3313</v>
      </c>
      <c r="F6" s="33">
        <f>SUM(G6:H6)</f>
        <v>13049</v>
      </c>
      <c r="G6" s="33">
        <f>SUM(G7:G10)</f>
        <v>7480</v>
      </c>
      <c r="H6" s="34">
        <f>SUM(H7:H10)</f>
        <v>5569</v>
      </c>
      <c r="I6" s="35"/>
    </row>
    <row r="7" spans="1:11" s="36" customFormat="1" ht="39.950000000000003" customHeight="1" x14ac:dyDescent="0.25">
      <c r="A7" s="37" t="s">
        <v>58</v>
      </c>
      <c r="B7" s="38" t="s">
        <v>59</v>
      </c>
      <c r="C7" s="39">
        <v>9</v>
      </c>
      <c r="D7" s="39">
        <v>76</v>
      </c>
      <c r="E7" s="39">
        <v>1891</v>
      </c>
      <c r="F7" s="39">
        <v>7583</v>
      </c>
      <c r="G7" s="39">
        <v>4268</v>
      </c>
      <c r="H7" s="39">
        <v>3315</v>
      </c>
      <c r="I7" s="35"/>
    </row>
    <row r="8" spans="1:11" s="36" customFormat="1" ht="39.950000000000003" customHeight="1" x14ac:dyDescent="0.25">
      <c r="A8" s="37" t="s">
        <v>60</v>
      </c>
      <c r="B8" s="35" t="s">
        <v>61</v>
      </c>
      <c r="C8" s="39">
        <v>6</v>
      </c>
      <c r="D8" s="39">
        <v>27</v>
      </c>
      <c r="E8" s="39">
        <v>764</v>
      </c>
      <c r="F8" s="39">
        <v>2606</v>
      </c>
      <c r="G8" s="39">
        <v>1487</v>
      </c>
      <c r="H8" s="39">
        <v>1119</v>
      </c>
      <c r="I8" s="35"/>
    </row>
    <row r="9" spans="1:11" s="36" customFormat="1" ht="39.950000000000003" customHeight="1" x14ac:dyDescent="0.25">
      <c r="A9" s="37" t="s">
        <v>62</v>
      </c>
      <c r="B9" s="35" t="s">
        <v>63</v>
      </c>
      <c r="C9" s="39">
        <v>5</v>
      </c>
      <c r="D9" s="39">
        <v>21</v>
      </c>
      <c r="E9" s="39">
        <v>313</v>
      </c>
      <c r="F9" s="39">
        <v>1521</v>
      </c>
      <c r="G9" s="39">
        <v>931</v>
      </c>
      <c r="H9" s="39">
        <v>590</v>
      </c>
      <c r="I9" s="35"/>
    </row>
    <row r="10" spans="1:11" s="36" customFormat="1" ht="39.950000000000003" customHeight="1" x14ac:dyDescent="0.25">
      <c r="A10" s="40" t="s">
        <v>64</v>
      </c>
      <c r="B10" s="41" t="s">
        <v>65</v>
      </c>
      <c r="C10" s="42">
        <v>2</v>
      </c>
      <c r="D10" s="42">
        <v>13</v>
      </c>
      <c r="E10" s="42">
        <v>345</v>
      </c>
      <c r="F10" s="42">
        <v>1339</v>
      </c>
      <c r="G10" s="42">
        <v>794</v>
      </c>
      <c r="H10" s="42">
        <v>545</v>
      </c>
      <c r="I10" s="35"/>
    </row>
    <row r="11" spans="1:11" s="36" customFormat="1" ht="19.5" customHeight="1" x14ac:dyDescent="0.25">
      <c r="A11" s="43" t="s">
        <v>66</v>
      </c>
      <c r="B11" s="35"/>
      <c r="C11" s="35"/>
      <c r="D11" s="35"/>
      <c r="E11" s="35"/>
      <c r="F11" s="35"/>
      <c r="G11" s="35"/>
      <c r="H11" s="35"/>
      <c r="I11" s="35"/>
    </row>
    <row r="12" spans="1:11" s="36" customFormat="1" ht="31.5" customHeight="1" x14ac:dyDescent="0.25">
      <c r="B12" s="35"/>
      <c r="C12" s="35"/>
      <c r="D12" s="35"/>
      <c r="E12" s="35"/>
      <c r="F12" s="35"/>
      <c r="G12" s="35"/>
      <c r="H12" s="35"/>
      <c r="I12" s="35"/>
    </row>
    <row r="13" spans="1:11" s="36" customFormat="1" ht="20.100000000000001" customHeight="1" x14ac:dyDescent="0.25">
      <c r="A13" s="95" t="s">
        <v>67</v>
      </c>
      <c r="B13" s="95"/>
      <c r="C13" s="95"/>
      <c r="D13" s="95"/>
      <c r="E13" s="95"/>
      <c r="F13" s="95"/>
      <c r="G13" s="95"/>
      <c r="H13" s="95"/>
      <c r="I13" s="35"/>
    </row>
    <row r="14" spans="1:11" s="36" customFormat="1" ht="20.100000000000001" customHeight="1" x14ac:dyDescent="0.25">
      <c r="A14" s="96" t="str">
        <f>[7]疆界!A2:G2</f>
        <v xml:space="preserve"> 中華民國   109 年6月份</v>
      </c>
      <c r="B14" s="96"/>
      <c r="C14" s="96"/>
      <c r="D14" s="96"/>
      <c r="E14" s="96"/>
      <c r="F14" s="96"/>
      <c r="G14" s="96"/>
      <c r="H14" s="97"/>
      <c r="I14" s="35"/>
    </row>
    <row r="15" spans="1:11" s="36" customFormat="1" ht="11.25" customHeight="1" x14ac:dyDescent="0.25">
      <c r="A15" s="44"/>
      <c r="B15" s="44"/>
      <c r="C15" s="44"/>
      <c r="D15" s="44"/>
      <c r="E15" s="44"/>
      <c r="F15" s="44"/>
      <c r="G15" s="44"/>
      <c r="H15" s="45"/>
      <c r="I15" s="35"/>
    </row>
    <row r="16" spans="1:11" s="36" customFormat="1" ht="62.25" customHeight="1" x14ac:dyDescent="0.25">
      <c r="A16" s="46" t="s">
        <v>68</v>
      </c>
      <c r="B16" s="47" t="s">
        <v>69</v>
      </c>
      <c r="C16" s="98" t="s">
        <v>70</v>
      </c>
      <c r="D16" s="99"/>
      <c r="E16" s="61" t="s">
        <v>71</v>
      </c>
      <c r="F16" s="61" t="s">
        <v>72</v>
      </c>
      <c r="G16" s="49" t="s">
        <v>73</v>
      </c>
      <c r="H16" s="30" t="s">
        <v>74</v>
      </c>
      <c r="I16" s="35"/>
    </row>
    <row r="17" spans="1:9" s="36" customFormat="1" ht="39.950000000000003" customHeight="1" x14ac:dyDescent="0.25">
      <c r="A17" s="50" t="s">
        <v>57</v>
      </c>
      <c r="B17" s="51">
        <f>SUM(B18:B21)</f>
        <v>28.8</v>
      </c>
      <c r="C17" s="92">
        <f>F6</f>
        <v>13049</v>
      </c>
      <c r="D17" s="93"/>
      <c r="E17" s="34">
        <f>C17/C6</f>
        <v>593.13636363636363</v>
      </c>
      <c r="F17" s="39">
        <f>C17/B17</f>
        <v>453.09027777777777</v>
      </c>
      <c r="G17" s="52">
        <f>C17/E6</f>
        <v>3.9387262300030184</v>
      </c>
      <c r="H17" s="39">
        <f>G6/H6*100</f>
        <v>134.31495780211887</v>
      </c>
      <c r="I17" s="35"/>
    </row>
    <row r="18" spans="1:9" s="36" customFormat="1" ht="39.950000000000003" customHeight="1" x14ac:dyDescent="0.25">
      <c r="A18" s="37" t="s">
        <v>76</v>
      </c>
      <c r="B18" s="53">
        <v>10.43</v>
      </c>
      <c r="C18" s="92">
        <f>F7</f>
        <v>7583</v>
      </c>
      <c r="D18" s="93"/>
      <c r="E18" s="39">
        <f>C18/C7</f>
        <v>842.55555555555554</v>
      </c>
      <c r="F18" s="39">
        <f>C18/B18</f>
        <v>727.0373921380633</v>
      </c>
      <c r="G18" s="52">
        <f>C18/E7</f>
        <v>4.0100475938656794</v>
      </c>
      <c r="H18" s="39">
        <f>G7/H7*100</f>
        <v>128.74811463046757</v>
      </c>
      <c r="I18" s="35"/>
    </row>
    <row r="19" spans="1:9" s="36" customFormat="1" ht="39.950000000000003" customHeight="1" x14ac:dyDescent="0.25">
      <c r="A19" s="37" t="s">
        <v>77</v>
      </c>
      <c r="B19" s="53">
        <v>8.66</v>
      </c>
      <c r="C19" s="92">
        <f>F8</f>
        <v>2606</v>
      </c>
      <c r="D19" s="93"/>
      <c r="E19" s="39">
        <f>C19/C8</f>
        <v>434.33333333333331</v>
      </c>
      <c r="F19" s="39">
        <f>C19/B19</f>
        <v>300.92378752886833</v>
      </c>
      <c r="G19" s="52">
        <f>C19/E8</f>
        <v>3.4109947643979059</v>
      </c>
      <c r="H19" s="39">
        <f>G8/H8*100</f>
        <v>132.88650580875782</v>
      </c>
      <c r="I19" s="35"/>
    </row>
    <row r="20" spans="1:9" s="36" customFormat="1" ht="39.950000000000003" customHeight="1" x14ac:dyDescent="0.25">
      <c r="A20" s="37" t="s">
        <v>78</v>
      </c>
      <c r="B20" s="53">
        <v>5</v>
      </c>
      <c r="C20" s="92">
        <f>F9</f>
        <v>1521</v>
      </c>
      <c r="D20" s="93"/>
      <c r="E20" s="39">
        <f>C20/C9</f>
        <v>304.2</v>
      </c>
      <c r="F20" s="39">
        <f>C20/B20</f>
        <v>304.2</v>
      </c>
      <c r="G20" s="52">
        <f>C20/E9</f>
        <v>4.8594249201277959</v>
      </c>
      <c r="H20" s="39">
        <f>G9/H9*100</f>
        <v>157.79661016949154</v>
      </c>
      <c r="I20" s="35"/>
    </row>
    <row r="21" spans="1:9" s="36" customFormat="1" ht="39.950000000000003" customHeight="1" x14ac:dyDescent="0.25">
      <c r="A21" s="40" t="s">
        <v>79</v>
      </c>
      <c r="B21" s="54">
        <v>4.71</v>
      </c>
      <c r="C21" s="94">
        <f>F10</f>
        <v>1339</v>
      </c>
      <c r="D21" s="94"/>
      <c r="E21" s="42">
        <f>C21/C10</f>
        <v>669.5</v>
      </c>
      <c r="F21" s="42">
        <f>C21/B21</f>
        <v>284.28874734607217</v>
      </c>
      <c r="G21" s="55">
        <f>C21/E10</f>
        <v>3.8811594202898552</v>
      </c>
      <c r="H21" s="42">
        <f>G10/H10*100</f>
        <v>145.6880733944954</v>
      </c>
      <c r="I21" s="35"/>
    </row>
    <row r="22" spans="1:9" s="36" customFormat="1" ht="19.5" customHeight="1" x14ac:dyDescent="0.25">
      <c r="A22" s="43" t="s">
        <v>80</v>
      </c>
      <c r="B22" s="35"/>
      <c r="C22" s="35"/>
      <c r="D22" s="35"/>
      <c r="E22" s="35"/>
      <c r="F22" s="35"/>
      <c r="G22" s="35"/>
      <c r="H22" s="35"/>
      <c r="I22" s="35"/>
    </row>
    <row r="23" spans="1:9" s="36" customFormat="1" ht="15.95" customHeight="1" x14ac:dyDescent="0.25">
      <c r="B23" s="35"/>
      <c r="C23" s="35"/>
      <c r="D23" s="35"/>
      <c r="E23" s="35"/>
      <c r="F23" s="35"/>
      <c r="G23" s="35"/>
      <c r="H23" s="35"/>
      <c r="I23" s="35"/>
    </row>
    <row r="24" spans="1:9" s="36" customFormat="1" ht="15.95" customHeight="1" x14ac:dyDescent="0.25"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95" customHeight="1" x14ac:dyDescent="0.25">
      <c r="B25" s="35"/>
      <c r="C25" s="35"/>
      <c r="D25" s="35"/>
      <c r="E25" s="35"/>
      <c r="F25" s="35"/>
      <c r="G25" s="35"/>
      <c r="H25" s="35"/>
      <c r="I25" s="35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11</vt:i4>
      </vt:variant>
    </vt:vector>
  </HeadingPairs>
  <TitlesOfParts>
    <vt:vector size="23" baseType="lpstr">
      <vt:lpstr>發布時間表</vt:lpstr>
      <vt:lpstr>背景說明</vt:lpstr>
      <vt:lpstr>10812</vt:lpstr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'10812'!Print_Area</vt:lpstr>
      <vt:lpstr>'10901'!Print_Area</vt:lpstr>
      <vt:lpstr>'10902'!Print_Area</vt:lpstr>
      <vt:lpstr>'10903'!Print_Area</vt:lpstr>
      <vt:lpstr>'10904'!Print_Area</vt:lpstr>
      <vt:lpstr>'10905'!Print_Area</vt:lpstr>
      <vt:lpstr>'10906'!Print_Area</vt:lpstr>
      <vt:lpstr>'10907'!Print_Area</vt:lpstr>
      <vt:lpstr>'10908'!Print_Area</vt:lpstr>
      <vt:lpstr>'10909'!Print_Area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2014-06-04T06:42:33Z</cp:lastPrinted>
  <dcterms:created xsi:type="dcterms:W3CDTF">2010-07-19T02:57:26Z</dcterms:created>
  <dcterms:modified xsi:type="dcterms:W3CDTF">2020-10-15T03:56:42Z</dcterms:modified>
</cp:coreProperties>
</file>