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40" windowWidth="15360" windowHeight="8640" tabRatio="751"/>
  </bookViews>
  <sheets>
    <sheet name="發布時間表" sheetId="1" r:id="rId1"/>
    <sheet name="背景說明" sheetId="2" r:id="rId2"/>
    <sheet name="10512" sheetId="3" r:id="rId3"/>
    <sheet name="10601" sheetId="4" r:id="rId4"/>
    <sheet name="10602" sheetId="5" r:id="rId5"/>
    <sheet name="10603" sheetId="6" r:id="rId6"/>
    <sheet name="10604" sheetId="7" r:id="rId7"/>
    <sheet name="10605" sheetId="8" r:id="rId8"/>
    <sheet name="10606" sheetId="9" r:id="rId9"/>
    <sheet name="10607" sheetId="10" r:id="rId10"/>
    <sheet name="10608" sheetId="11" r:id="rId11"/>
    <sheet name="10609" sheetId="12" r:id="rId12"/>
    <sheet name="10610" sheetId="13" r:id="rId13"/>
    <sheet name="10611" sheetId="14" r:id="rId14"/>
  </sheets>
  <definedNames>
    <definedName name="_xlnm.Print_Area" localSheetId="2">'10512'!$A$1:$E$21</definedName>
    <definedName name="_xlnm.Print_Area" localSheetId="3">'10601'!$A$1:$E$21</definedName>
    <definedName name="_xlnm.Print_Area" localSheetId="4">'10602'!$A$1:$E$21</definedName>
    <definedName name="_xlnm.Print_Area" localSheetId="5">'10603'!$A$1:$E$21</definedName>
    <definedName name="_xlnm.Print_Area" localSheetId="6">'10604'!$A$1:$E$21</definedName>
    <definedName name="_xlnm.Print_Area" localSheetId="7">'10605'!$A$1:$E$21</definedName>
    <definedName name="_xlnm.Print_Area" localSheetId="8">'10606'!$A$1:$E$21</definedName>
    <definedName name="_xlnm.Print_Area" localSheetId="9">'10607'!$A$1:$E$21</definedName>
    <definedName name="_xlnm.Print_Area" localSheetId="10">'10608'!$A$1:$E$21</definedName>
    <definedName name="_xlnm.Print_Area" localSheetId="11">'10609'!$A$1:$E$21</definedName>
    <definedName name="_xlnm.Print_Area" localSheetId="12">'10610'!$A$1:$E$21</definedName>
    <definedName name="_xlnm.Print_Area" localSheetId="13">'10611'!$A$1:$E$21</definedName>
    <definedName name="_xlnm.Print_Area">#REF!</definedName>
    <definedName name="PRINT_AREA_MI">#REF!</definedName>
    <definedName name="_xlnm.Print_Titles" localSheetId="0">發布時間表!$2:$11</definedName>
  </definedNames>
  <calcPr calcId="145621" fullCalcOnLoad="1"/>
</workbook>
</file>

<file path=xl/calcChain.xml><?xml version="1.0" encoding="utf-8"?>
<calcChain xmlns="http://schemas.openxmlformats.org/spreadsheetml/2006/main">
  <c r="B6" i="14" l="1"/>
  <c r="B5" i="14" s="1"/>
  <c r="C6" i="14"/>
  <c r="C5" i="14" s="1"/>
  <c r="D6" i="14"/>
  <c r="D5" i="14" s="1"/>
  <c r="E5" i="14" s="1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B20" i="14"/>
  <c r="E20" i="14" s="1"/>
  <c r="B6" i="13"/>
  <c r="B5" i="13" s="1"/>
  <c r="C6" i="13"/>
  <c r="C5" i="13" s="1"/>
  <c r="D6" i="13"/>
  <c r="D5" i="13" s="1"/>
  <c r="E5" i="13" s="1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B20" i="13"/>
  <c r="E20" i="13"/>
  <c r="B6" i="12"/>
  <c r="B5" i="12" s="1"/>
  <c r="C6" i="12"/>
  <c r="C5" i="12" s="1"/>
  <c r="D6" i="12"/>
  <c r="D5" i="12" s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B20" i="12"/>
  <c r="E20" i="12" s="1"/>
  <c r="B6" i="11"/>
  <c r="B5" i="11" s="1"/>
  <c r="C6" i="11"/>
  <c r="C5" i="11" s="1"/>
  <c r="D6" i="11"/>
  <c r="E6" i="11" s="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B20" i="11"/>
  <c r="E20" i="11" s="1"/>
  <c r="B6" i="10"/>
  <c r="B5" i="10" s="1"/>
  <c r="C6" i="10"/>
  <c r="C5" i="10" s="1"/>
  <c r="D6" i="10"/>
  <c r="D5" i="10" s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B20" i="10"/>
  <c r="E20" i="10"/>
  <c r="B6" i="9"/>
  <c r="B5" i="9" s="1"/>
  <c r="C6" i="9"/>
  <c r="C5" i="9" s="1"/>
  <c r="D6" i="9"/>
  <c r="D5" i="9" s="1"/>
  <c r="E5" i="9" s="1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B20" i="9"/>
  <c r="E20" i="9"/>
  <c r="B6" i="8"/>
  <c r="E6" i="8" s="1"/>
  <c r="C6" i="8"/>
  <c r="C5" i="8" s="1"/>
  <c r="D6" i="8"/>
  <c r="D5" i="8" s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B20" i="8"/>
  <c r="E20" i="8" s="1"/>
  <c r="B6" i="7"/>
  <c r="B5" i="7" s="1"/>
  <c r="C6" i="7"/>
  <c r="C5" i="7" s="1"/>
  <c r="D6" i="7"/>
  <c r="E6" i="7" s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B20" i="7"/>
  <c r="E20" i="7" s="1"/>
  <c r="B6" i="6"/>
  <c r="B5" i="6" s="1"/>
  <c r="C6" i="6"/>
  <c r="C5" i="6" s="1"/>
  <c r="D6" i="6"/>
  <c r="D5" i="6" s="1"/>
  <c r="E5" i="6" s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B20" i="6"/>
  <c r="E20" i="6"/>
  <c r="B6" i="5"/>
  <c r="B5" i="5" s="1"/>
  <c r="C6" i="5"/>
  <c r="C5" i="5" s="1"/>
  <c r="D6" i="5"/>
  <c r="D5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B20" i="5"/>
  <c r="E20" i="5"/>
  <c r="C6" i="4"/>
  <c r="C5" i="4" s="1"/>
  <c r="D5" i="4"/>
  <c r="B6" i="4"/>
  <c r="E6" i="4" s="1"/>
  <c r="D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B20" i="4"/>
  <c r="E20" i="4" s="1"/>
  <c r="B6" i="3"/>
  <c r="C6" i="3"/>
  <c r="C5" i="3" s="1"/>
  <c r="D6" i="3"/>
  <c r="E6" i="3" s="1"/>
  <c r="E7" i="3"/>
  <c r="E8" i="3"/>
  <c r="E9" i="3"/>
  <c r="E10" i="3"/>
  <c r="E11" i="3"/>
  <c r="E12" i="3"/>
  <c r="E13" i="3"/>
  <c r="E14" i="3"/>
  <c r="E15" i="3"/>
  <c r="B16" i="3"/>
  <c r="E16" i="3" s="1"/>
  <c r="C16" i="3"/>
  <c r="D16" i="3"/>
  <c r="E17" i="3"/>
  <c r="E18" i="3"/>
  <c r="E19" i="3"/>
  <c r="E20" i="3"/>
  <c r="E5" i="5" l="1"/>
  <c r="E5" i="12"/>
  <c r="E5" i="10"/>
  <c r="D5" i="3"/>
  <c r="E6" i="6"/>
  <c r="D5" i="7"/>
  <c r="E5" i="7" s="1"/>
  <c r="E6" i="10"/>
  <c r="D5" i="11"/>
  <c r="E5" i="11" s="1"/>
  <c r="E6" i="14"/>
  <c r="B5" i="4"/>
  <c r="E5" i="4" s="1"/>
  <c r="B5" i="8"/>
  <c r="E5" i="8" s="1"/>
  <c r="E6" i="13"/>
  <c r="B5" i="3"/>
  <c r="E5" i="3" l="1"/>
</calcChain>
</file>

<file path=xl/sharedStrings.xml><?xml version="1.0" encoding="utf-8"?>
<sst xmlns="http://schemas.openxmlformats.org/spreadsheetml/2006/main" count="355" uniqueCount="129">
  <si>
    <t>備 註</t>
  </si>
  <si>
    <t>資 料 種 類</t>
  </si>
  <si>
    <t>發布形式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</si>
  <si>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</si>
  <si>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</si>
  <si>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</si>
  <si>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報表
網際網路</t>
    <phoneticPr fontId="2" type="noConversion"/>
  </si>
  <si>
    <t>聯絡人：張壽明</t>
    <phoneticPr fontId="2" type="noConversion"/>
  </si>
  <si>
    <t>電話：0836-25052</t>
    <phoneticPr fontId="2" type="noConversion"/>
  </si>
  <si>
    <t>傳真：0836-22601</t>
    <phoneticPr fontId="2" type="noConversion"/>
  </si>
  <si>
    <t>電子信箱：</t>
    <phoneticPr fontId="2" type="noConversion"/>
  </si>
  <si>
    <t>財政統計</t>
    <phoneticPr fontId="2" type="noConversion"/>
  </si>
  <si>
    <t>連江縣縣庫收入概況</t>
    <phoneticPr fontId="2" type="noConversion"/>
  </si>
  <si>
    <t xml:space="preserve">            3.若遇假日資料延後一天發布。</t>
    <phoneticPr fontId="2" type="noConversion"/>
  </si>
  <si>
    <t>31日
17:00</t>
    <phoneticPr fontId="2" type="noConversion"/>
  </si>
  <si>
    <t>25日
17:00</t>
    <phoneticPr fontId="2" type="noConversion"/>
  </si>
  <si>
    <t>連江縣財政稅務局
預告統計資料發布時間表</t>
    <phoneticPr fontId="2" type="noConversion"/>
  </si>
  <si>
    <t>服務單位：連江縣政府財政稅務局</t>
    <phoneticPr fontId="2" type="noConversion"/>
  </si>
  <si>
    <t>上次預告日期:105年07月08日</t>
    <phoneticPr fontId="2" type="noConversion"/>
  </si>
  <si>
    <t>本次預告日期:106年01月18日</t>
    <phoneticPr fontId="2" type="noConversion"/>
  </si>
  <si>
    <t>106年</t>
  </si>
  <si>
    <t>106年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</si>
  <si>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</si>
  <si>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</si>
  <si>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</si>
  <si>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</si>
  <si>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</si>
  <si>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</si>
  <si>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</si>
  <si>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</si>
  <si>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</si>
  <si>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</si>
  <si>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</si>
  <si>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</si>
  <si>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（106/3）</t>
  </si>
  <si>
    <t>（105/12）</t>
    <phoneticPr fontId="2" type="noConversion"/>
  </si>
  <si>
    <t>（106/4）</t>
  </si>
  <si>
    <t>（106/5）</t>
  </si>
  <si>
    <t>（106/6）</t>
  </si>
  <si>
    <t>（106/7）</t>
  </si>
  <si>
    <t>（106/8）</t>
  </si>
  <si>
    <t>（106/9）</t>
  </si>
  <si>
    <t>（106/10）</t>
  </si>
  <si>
    <t>（106/11）</t>
  </si>
  <si>
    <t>預 定 發 布 時 間</t>
    <phoneticPr fontId="2" type="noConversion"/>
  </si>
  <si>
    <t>表32.連江縣縣庫收入概況</t>
    <phoneticPr fontId="2" type="noConversion"/>
  </si>
  <si>
    <r>
      <t>中華民國10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12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</si>
  <si>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</si>
  <si>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</si>
  <si>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</si>
  <si>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</si>
  <si>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rFont val="新細明體"/>
        <family val="1"/>
        <charset val="136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rFont val="新細明體"/>
        <family val="1"/>
        <charset val="136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</si>
  <si>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</si>
  <si>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</si>
  <si>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</si>
  <si>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</si>
  <si>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</si>
  <si>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</si>
  <si>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</si>
  <si>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</si>
  <si>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</si>
  <si>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</si>
  <si>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</si>
  <si>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</si>
  <si>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</si>
  <si>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</si>
  <si>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</si>
  <si>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</si>
  <si>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資料來源：主計室</t>
    <phoneticPr fontId="2" type="noConversion"/>
  </si>
  <si>
    <t>表32.連江縣縣庫收入概況</t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</si>
  <si>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</si>
  <si>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</si>
  <si>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</si>
  <si>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</si>
  <si>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</si>
  <si>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rFont val="新細明體"/>
        <family val="1"/>
        <charset val="136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rFont val="新細明體"/>
        <family val="1"/>
        <charset val="136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</si>
  <si>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</si>
  <si>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</si>
  <si>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</si>
  <si>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</si>
  <si>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</si>
  <si>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</si>
  <si>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</si>
  <si>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</si>
  <si>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</si>
  <si>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</si>
  <si>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</si>
  <si>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</si>
  <si>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</si>
  <si>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</si>
  <si>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</si>
  <si>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</si>
  <si>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</si>
  <si>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月份</t>
    </r>
    <phoneticPr fontId="2" type="noConversion"/>
  </si>
  <si>
    <t>資料來源：主計處</t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</si>
  <si>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月份</t>
    </r>
    <phoneticPr fontId="2" type="noConversion"/>
  </si>
  <si>
    <t>（106/1）</t>
    <phoneticPr fontId="2" type="noConversion"/>
  </si>
  <si>
    <t>（106/2）</t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</si>
  <si>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月份</t>
    </r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</si>
  <si>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5</t>
    </r>
    <r>
      <rPr>
        <sz val="12"/>
        <rFont val="新細明體"/>
        <family val="1"/>
        <charset val="136"/>
      </rPr>
      <t>月份</t>
    </r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</si>
  <si>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月份</t>
    </r>
    <phoneticPr fontId="2" type="noConversion"/>
  </si>
  <si>
    <t>表32.連江縣縣庫收入概況</t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</si>
  <si>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7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</si>
  <si>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</si>
  <si>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</si>
  <si>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</si>
  <si>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</si>
  <si>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rFont val="新細明體"/>
        <family val="1"/>
        <charset val="136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rFont val="新細明體"/>
        <family val="1"/>
        <charset val="136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</si>
  <si>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</si>
  <si>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</si>
  <si>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</si>
  <si>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</si>
  <si>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</si>
  <si>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</si>
  <si>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</si>
  <si>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</si>
  <si>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</si>
  <si>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</si>
  <si>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</si>
  <si>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</si>
  <si>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</si>
  <si>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</si>
  <si>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</si>
  <si>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</si>
  <si>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</si>
  <si>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8</t>
    </r>
    <r>
      <rPr>
        <sz val="12"/>
        <rFont val="新細明體"/>
        <family val="1"/>
        <charset val="136"/>
      </rPr>
      <t>月份</t>
    </r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</si>
  <si>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>月份</t>
    </r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</si>
  <si>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月份</t>
    </r>
    <phoneticPr fontId="2" type="noConversion"/>
  </si>
  <si>
    <r>
      <t>中華民國10</t>
    </r>
    <r>
      <rPr>
        <sz val="12"/>
        <rFont val="新細明體"/>
        <family val="1"/>
        <charset val="136"/>
      </rPr>
      <t>6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月份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</si>
</sst>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#,##0_);\(#,##0\)"/>
    <numFmt numFmtId="177" formatCode="0.00_);[Red]\(0.00\)"/>
    <numFmt numFmtId="178" formatCode="General_)"/>
    <numFmt numFmtId="179" formatCode="0.00_)"/>
  </numFmts>
  <fonts count="2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color indexed="8"/>
      <name val="標楷體"/>
      <family val="4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新細明體"/>
      <family val="1"/>
      <charset val="136"/>
    </font>
    <font>
      <b/>
      <sz val="12"/>
      <name val="Times"/>
      <family val="1"/>
    </font>
    <font>
      <sz val="12"/>
      <name val="Times New Roman"/>
      <family val="1"/>
    </font>
    <font>
      <b/>
      <sz val="18"/>
      <color indexed="62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u/>
      <sz val="12"/>
      <color theme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2">
    <xf numFmtId="0" fontId="0" fillId="0" borderId="0">
      <alignment vertical="center"/>
    </xf>
    <xf numFmtId="38" fontId="9" fillId="0" borderId="0" applyBorder="0" applyAlignment="0"/>
    <xf numFmtId="178" fontId="10" fillId="6" borderId="1" applyNumberFormat="0" applyFont="0" applyFill="0" applyBorder="0">
      <alignment horizontal="center" vertical="center"/>
    </xf>
    <xf numFmtId="179" fontId="11" fillId="0" borderId="0"/>
    <xf numFmtId="0" fontId="12" fillId="0" borderId="0"/>
    <xf numFmtId="0" fontId="13" fillId="0" borderId="0" applyNumberFormat="0" applyFont="0" applyBorder="0" applyAlignment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2"/>
    <xf numFmtId="42" fontId="16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4" fillId="0" borderId="3" xfId="0" applyFont="1" applyBorder="1" applyAlignment="1">
      <alignment horizontal="center" vertical="top" wrapText="1"/>
    </xf>
    <xf numFmtId="20" fontId="4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6" borderId="0" xfId="151" applyFont="1" applyFill="1" applyAlignment="1">
      <alignment horizontal="center" vertical="center"/>
    </xf>
    <xf numFmtId="176" fontId="14" fillId="6" borderId="0" xfId="151" applyNumberFormat="1" applyFont="1" applyFill="1" applyAlignment="1">
      <alignment horizontal="center" vertical="center"/>
    </xf>
    <xf numFmtId="0" fontId="14" fillId="6" borderId="0" xfId="151" applyFont="1" applyFill="1" applyBorder="1" applyAlignment="1">
      <alignment horizontal="center" vertical="center" wrapText="1"/>
    </xf>
    <xf numFmtId="0" fontId="14" fillId="6" borderId="7" xfId="151" applyFont="1" applyFill="1" applyBorder="1" applyAlignment="1">
      <alignment horizontal="center" vertical="center" wrapText="1"/>
    </xf>
    <xf numFmtId="0" fontId="14" fillId="6" borderId="8" xfId="151" applyFont="1" applyFill="1" applyBorder="1" applyAlignment="1">
      <alignment horizontal="distributed" vertical="center" justifyLastLine="1"/>
    </xf>
    <xf numFmtId="0" fontId="14" fillId="6" borderId="6" xfId="151" applyFont="1" applyFill="1" applyBorder="1" applyAlignment="1">
      <alignment horizontal="distributed" vertical="center" wrapText="1" justifyLastLine="1"/>
    </xf>
    <xf numFmtId="0" fontId="14" fillId="6" borderId="1" xfId="151" applyFont="1" applyFill="1" applyBorder="1" applyAlignment="1">
      <alignment horizontal="distributed" vertical="center" wrapText="1" justifyLastLine="1"/>
    </xf>
    <xf numFmtId="0" fontId="14" fillId="6" borderId="9" xfId="151" applyFont="1" applyFill="1" applyBorder="1" applyAlignment="1">
      <alignment horizontal="distributed" vertical="center" wrapText="1" justifyLastLine="1"/>
    </xf>
    <xf numFmtId="0" fontId="14" fillId="6" borderId="0" xfId="151" applyFont="1" applyFill="1" applyBorder="1" applyAlignment="1">
      <alignment horizontal="center" vertical="center"/>
    </xf>
    <xf numFmtId="176" fontId="14" fillId="6" borderId="0" xfId="151" applyNumberFormat="1" applyFont="1" applyFill="1" applyBorder="1" applyAlignment="1">
      <alignment horizontal="center" vertical="center"/>
    </xf>
    <xf numFmtId="0" fontId="19" fillId="6" borderId="2" xfId="163" applyFont="1" applyFill="1" applyBorder="1" applyAlignment="1">
      <alignment horizontal="distributed" vertical="center"/>
    </xf>
    <xf numFmtId="176" fontId="20" fillId="6" borderId="10" xfId="163" applyNumberFormat="1" applyFont="1" applyFill="1" applyBorder="1" applyAlignment="1">
      <alignment vertical="center" wrapText="1"/>
    </xf>
    <xf numFmtId="176" fontId="20" fillId="6" borderId="11" xfId="163" applyNumberFormat="1" applyFont="1" applyFill="1" applyBorder="1" applyAlignment="1">
      <alignment vertical="center" wrapText="1"/>
    </xf>
    <xf numFmtId="177" fontId="20" fillId="6" borderId="0" xfId="163" applyNumberFormat="1" applyFont="1" applyFill="1" applyBorder="1" applyAlignment="1">
      <alignment horizontal="center" vertical="center" wrapText="1"/>
    </xf>
    <xf numFmtId="176" fontId="14" fillId="6" borderId="0" xfId="163" applyNumberFormat="1" applyFont="1" applyFill="1" applyBorder="1" applyAlignment="1">
      <alignment horizontal="center" vertical="center"/>
    </xf>
    <xf numFmtId="0" fontId="14" fillId="6" borderId="0" xfId="163" applyFont="1" applyFill="1" applyBorder="1" applyAlignment="1">
      <alignment horizontal="center" vertical="center"/>
    </xf>
    <xf numFmtId="0" fontId="14" fillId="6" borderId="2" xfId="163" applyFont="1" applyFill="1" applyBorder="1" applyAlignment="1">
      <alignment horizontal="left" vertical="center" indent="1"/>
    </xf>
    <xf numFmtId="176" fontId="21" fillId="6" borderId="12" xfId="163" applyNumberFormat="1" applyFont="1" applyFill="1" applyBorder="1" applyAlignment="1">
      <alignment horizontal="right" vertical="center" wrapText="1"/>
    </xf>
    <xf numFmtId="176" fontId="21" fillId="6" borderId="0" xfId="163" applyNumberFormat="1" applyFont="1" applyFill="1" applyBorder="1" applyAlignment="1">
      <alignment horizontal="right" vertical="center" wrapText="1"/>
    </xf>
    <xf numFmtId="177" fontId="21" fillId="6" borderId="0" xfId="163" applyNumberFormat="1" applyFont="1" applyFill="1" applyBorder="1" applyAlignment="1">
      <alignment horizontal="center" vertical="center" wrapText="1"/>
    </xf>
    <xf numFmtId="0" fontId="14" fillId="6" borderId="2" xfId="151" applyFont="1" applyFill="1" applyBorder="1" applyAlignment="1" applyProtection="1">
      <alignment horizontal="left" vertical="distributed" indent="3"/>
    </xf>
    <xf numFmtId="41" fontId="21" fillId="6" borderId="0" xfId="163" applyNumberFormat="1" applyFont="1" applyFill="1" applyBorder="1" applyAlignment="1">
      <alignment horizontal="right" vertical="center" wrapText="1"/>
    </xf>
    <xf numFmtId="0" fontId="14" fillId="6" borderId="2" xfId="163" applyFont="1" applyFill="1" applyBorder="1" applyAlignment="1">
      <alignment horizontal="left" vertical="center" indent="3"/>
    </xf>
    <xf numFmtId="0" fontId="14" fillId="6" borderId="2" xfId="151" applyFill="1" applyBorder="1" applyAlignment="1" applyProtection="1">
      <alignment horizontal="left" vertical="distributed" indent="3"/>
    </xf>
    <xf numFmtId="0" fontId="14" fillId="6" borderId="8" xfId="163" applyFont="1" applyFill="1" applyBorder="1" applyAlignment="1">
      <alignment horizontal="left" vertical="center" indent="1"/>
    </xf>
    <xf numFmtId="176" fontId="21" fillId="6" borderId="13" xfId="163" applyNumberFormat="1" applyFont="1" applyFill="1" applyBorder="1" applyAlignment="1">
      <alignment horizontal="right" vertical="center" wrapText="1"/>
    </xf>
    <xf numFmtId="41" fontId="21" fillId="6" borderId="7" xfId="163" applyNumberFormat="1" applyFont="1" applyFill="1" applyBorder="1" applyAlignment="1">
      <alignment horizontal="right" vertical="center" wrapText="1"/>
    </xf>
    <xf numFmtId="177" fontId="21" fillId="6" borderId="7" xfId="163" applyNumberFormat="1" applyFont="1" applyFill="1" applyBorder="1" applyAlignment="1">
      <alignment horizontal="center" vertical="center" wrapText="1"/>
    </xf>
    <xf numFmtId="0" fontId="22" fillId="6" borderId="0" xfId="151" applyFont="1" applyFill="1"/>
    <xf numFmtId="0" fontId="21" fillId="6" borderId="0" xfId="151" applyFont="1" applyFill="1" applyBorder="1" applyAlignment="1">
      <alignment horizontal="center" vertical="center" wrapText="1"/>
    </xf>
    <xf numFmtId="0" fontId="14" fillId="6" borderId="0" xfId="151" applyFont="1" applyFill="1" applyBorder="1"/>
    <xf numFmtId="176" fontId="14" fillId="6" borderId="0" xfId="151" applyNumberFormat="1" applyFont="1" applyFill="1" applyBorder="1"/>
    <xf numFmtId="176" fontId="14" fillId="6" borderId="0" xfId="163" applyNumberFormat="1" applyFont="1" applyFill="1" applyBorder="1" applyAlignment="1">
      <alignment vertical="center" wrapText="1"/>
    </xf>
    <xf numFmtId="177" fontId="14" fillId="6" borderId="0" xfId="163" applyNumberFormat="1" applyFont="1" applyFill="1" applyBorder="1" applyAlignment="1">
      <alignment horizontal="center" vertical="center" wrapText="1"/>
    </xf>
    <xf numFmtId="0" fontId="14" fillId="6" borderId="0" xfId="163" applyFont="1" applyFill="1"/>
    <xf numFmtId="176" fontId="14" fillId="6" borderId="0" xfId="163" applyNumberFormat="1" applyFont="1" applyFill="1" applyAlignment="1">
      <alignment vertical="center" wrapText="1"/>
    </xf>
    <xf numFmtId="177" fontId="14" fillId="6" borderId="0" xfId="163" applyNumberFormat="1" applyFont="1" applyFill="1" applyAlignment="1">
      <alignment horizontal="center" vertical="center" wrapText="1"/>
    </xf>
    <xf numFmtId="176" fontId="14" fillId="6" borderId="0" xfId="163" applyNumberFormat="1" applyFont="1" applyFill="1"/>
    <xf numFmtId="0" fontId="14" fillId="6" borderId="0" xfId="154" applyFont="1" applyFill="1" applyAlignment="1">
      <alignment horizontal="center" vertical="center"/>
    </xf>
    <xf numFmtId="176" fontId="14" fillId="6" borderId="0" xfId="154" applyNumberFormat="1" applyFont="1" applyFill="1" applyAlignment="1">
      <alignment horizontal="center" vertical="center"/>
    </xf>
    <xf numFmtId="0" fontId="14" fillId="6" borderId="0" xfId="154" applyFont="1" applyFill="1" applyBorder="1" applyAlignment="1">
      <alignment horizontal="center" vertical="center" wrapText="1"/>
    </xf>
    <xf numFmtId="0" fontId="14" fillId="6" borderId="7" xfId="154" applyFont="1" applyFill="1" applyBorder="1" applyAlignment="1">
      <alignment horizontal="center" vertical="center" wrapText="1"/>
    </xf>
    <xf numFmtId="0" fontId="14" fillId="6" borderId="8" xfId="154" applyFont="1" applyFill="1" applyBorder="1" applyAlignment="1">
      <alignment horizontal="distributed" vertical="center" justifyLastLine="1"/>
    </xf>
    <xf numFmtId="0" fontId="14" fillId="6" borderId="6" xfId="154" applyFont="1" applyFill="1" applyBorder="1" applyAlignment="1">
      <alignment horizontal="distributed" vertical="center" wrapText="1" justifyLastLine="1"/>
    </xf>
    <xf numFmtId="0" fontId="14" fillId="6" borderId="1" xfId="154" applyFont="1" applyFill="1" applyBorder="1" applyAlignment="1">
      <alignment horizontal="distributed" vertical="center" wrapText="1" justifyLastLine="1"/>
    </xf>
    <xf numFmtId="0" fontId="14" fillId="6" borderId="9" xfId="154" applyFont="1" applyFill="1" applyBorder="1" applyAlignment="1">
      <alignment horizontal="distributed" vertical="center" wrapText="1" justifyLastLine="1"/>
    </xf>
    <xf numFmtId="0" fontId="14" fillId="6" borderId="0" xfId="154" applyFont="1" applyFill="1" applyBorder="1" applyAlignment="1">
      <alignment horizontal="center" vertical="center"/>
    </xf>
    <xf numFmtId="176" fontId="14" fillId="6" borderId="0" xfId="154" applyNumberFormat="1" applyFont="1" applyFill="1" applyBorder="1" applyAlignment="1">
      <alignment horizontal="center" vertical="center"/>
    </xf>
    <xf numFmtId="0" fontId="14" fillId="6" borderId="2" xfId="154" applyFont="1" applyFill="1" applyBorder="1" applyAlignment="1" applyProtection="1">
      <alignment horizontal="left" vertical="distributed" indent="3"/>
    </xf>
    <xf numFmtId="0" fontId="14" fillId="6" borderId="2" xfId="154" applyFill="1" applyBorder="1" applyAlignment="1" applyProtection="1">
      <alignment horizontal="left" vertical="distributed" indent="3"/>
    </xf>
    <xf numFmtId="0" fontId="22" fillId="6" borderId="0" xfId="154" applyFont="1" applyFill="1"/>
    <xf numFmtId="0" fontId="21" fillId="6" borderId="0" xfId="154" applyFont="1" applyFill="1" applyBorder="1" applyAlignment="1">
      <alignment horizontal="center" vertical="center" wrapText="1"/>
    </xf>
    <xf numFmtId="0" fontId="14" fillId="6" borderId="0" xfId="154" applyFont="1" applyFill="1" applyBorder="1"/>
    <xf numFmtId="176" fontId="14" fillId="6" borderId="0" xfId="154" applyNumberFormat="1" applyFont="1" applyFill="1" applyBorder="1"/>
    <xf numFmtId="0" fontId="14" fillId="6" borderId="0" xfId="155" applyFont="1" applyFill="1" applyAlignment="1">
      <alignment horizontal="center" vertical="center"/>
    </xf>
    <xf numFmtId="176" fontId="14" fillId="6" borderId="0" xfId="155" applyNumberFormat="1" applyFont="1" applyFill="1" applyAlignment="1">
      <alignment horizontal="center" vertical="center"/>
    </xf>
    <xf numFmtId="0" fontId="14" fillId="6" borderId="0" xfId="155" applyFont="1" applyFill="1" applyBorder="1" applyAlignment="1">
      <alignment horizontal="center" vertical="center" wrapText="1"/>
    </xf>
    <xf numFmtId="0" fontId="14" fillId="6" borderId="7" xfId="155" applyFont="1" applyFill="1" applyBorder="1" applyAlignment="1">
      <alignment horizontal="center" vertical="center" wrapText="1"/>
    </xf>
    <xf numFmtId="0" fontId="14" fillId="6" borderId="8" xfId="155" applyFont="1" applyFill="1" applyBorder="1" applyAlignment="1">
      <alignment horizontal="distributed" vertical="center" justifyLastLine="1"/>
    </xf>
    <xf numFmtId="0" fontId="14" fillId="6" borderId="6" xfId="155" applyFont="1" applyFill="1" applyBorder="1" applyAlignment="1">
      <alignment horizontal="distributed" vertical="center" wrapText="1" justifyLastLine="1"/>
    </xf>
    <xf numFmtId="0" fontId="14" fillId="6" borderId="1" xfId="155" applyFont="1" applyFill="1" applyBorder="1" applyAlignment="1">
      <alignment horizontal="distributed" vertical="center" wrapText="1" justifyLastLine="1"/>
    </xf>
    <xf numFmtId="0" fontId="14" fillId="6" borderId="9" xfId="155" applyFont="1" applyFill="1" applyBorder="1" applyAlignment="1">
      <alignment horizontal="distributed" vertical="center" wrapText="1" justifyLastLine="1"/>
    </xf>
    <xf numFmtId="0" fontId="14" fillId="6" borderId="0" xfId="155" applyFont="1" applyFill="1" applyBorder="1" applyAlignment="1">
      <alignment horizontal="center" vertical="center"/>
    </xf>
    <xf numFmtId="176" fontId="14" fillId="6" borderId="0" xfId="155" applyNumberFormat="1" applyFont="1" applyFill="1" applyBorder="1" applyAlignment="1">
      <alignment horizontal="center" vertical="center"/>
    </xf>
    <xf numFmtId="0" fontId="14" fillId="6" borderId="2" xfId="155" applyFont="1" applyFill="1" applyBorder="1" applyAlignment="1" applyProtection="1">
      <alignment horizontal="left" vertical="distributed" indent="3"/>
    </xf>
    <xf numFmtId="0" fontId="14" fillId="6" borderId="2" xfId="155" applyFill="1" applyBorder="1" applyAlignment="1" applyProtection="1">
      <alignment horizontal="left" vertical="distributed" indent="3"/>
    </xf>
    <xf numFmtId="0" fontId="22" fillId="6" borderId="0" xfId="155" applyFont="1" applyFill="1"/>
    <xf numFmtId="0" fontId="21" fillId="6" borderId="0" xfId="155" applyFont="1" applyFill="1" applyBorder="1" applyAlignment="1">
      <alignment horizontal="center" vertical="center" wrapText="1"/>
    </xf>
    <xf numFmtId="0" fontId="14" fillId="6" borderId="0" xfId="155" applyFont="1" applyFill="1" applyBorder="1"/>
    <xf numFmtId="176" fontId="14" fillId="6" borderId="0" xfId="155" applyNumberFormat="1" applyFont="1" applyFill="1" applyBorder="1"/>
    <xf numFmtId="0" fontId="14" fillId="6" borderId="0" xfId="156" applyFont="1" applyFill="1" applyAlignment="1">
      <alignment horizontal="center" vertical="center"/>
    </xf>
    <xf numFmtId="176" fontId="14" fillId="6" borderId="0" xfId="156" applyNumberFormat="1" applyFont="1" applyFill="1" applyAlignment="1">
      <alignment horizontal="center" vertical="center"/>
    </xf>
    <xf numFmtId="0" fontId="14" fillId="6" borderId="0" xfId="156" applyFont="1" applyFill="1" applyBorder="1" applyAlignment="1">
      <alignment horizontal="center" vertical="center" wrapText="1"/>
    </xf>
    <xf numFmtId="0" fontId="14" fillId="6" borderId="7" xfId="156" applyFont="1" applyFill="1" applyBorder="1" applyAlignment="1">
      <alignment horizontal="center" vertical="center" wrapText="1"/>
    </xf>
    <xf numFmtId="0" fontId="14" fillId="6" borderId="8" xfId="156" applyFont="1" applyFill="1" applyBorder="1" applyAlignment="1">
      <alignment horizontal="distributed" vertical="center" justifyLastLine="1"/>
    </xf>
    <xf numFmtId="0" fontId="14" fillId="6" borderId="6" xfId="156" applyFont="1" applyFill="1" applyBorder="1" applyAlignment="1">
      <alignment horizontal="distributed" vertical="center" wrapText="1" justifyLastLine="1"/>
    </xf>
    <xf numFmtId="0" fontId="14" fillId="6" borderId="1" xfId="156" applyFont="1" applyFill="1" applyBorder="1" applyAlignment="1">
      <alignment horizontal="distributed" vertical="center" wrapText="1" justifyLastLine="1"/>
    </xf>
    <xf numFmtId="0" fontId="14" fillId="6" borderId="9" xfId="156" applyFont="1" applyFill="1" applyBorder="1" applyAlignment="1">
      <alignment horizontal="distributed" vertical="center" wrapText="1" justifyLastLine="1"/>
    </xf>
    <xf numFmtId="0" fontId="14" fillId="6" borderId="0" xfId="156" applyFont="1" applyFill="1" applyBorder="1" applyAlignment="1">
      <alignment horizontal="center" vertical="center"/>
    </xf>
    <xf numFmtId="176" fontId="14" fillId="6" borderId="0" xfId="156" applyNumberFormat="1" applyFont="1" applyFill="1" applyBorder="1" applyAlignment="1">
      <alignment horizontal="center" vertical="center"/>
    </xf>
    <xf numFmtId="0" fontId="14" fillId="6" borderId="2" xfId="156" applyFont="1" applyFill="1" applyBorder="1" applyAlignment="1" applyProtection="1">
      <alignment horizontal="left" vertical="distributed" indent="3"/>
    </xf>
    <xf numFmtId="0" fontId="14" fillId="6" borderId="2" xfId="156" applyFill="1" applyBorder="1" applyAlignment="1" applyProtection="1">
      <alignment horizontal="left" vertical="distributed" indent="3"/>
    </xf>
    <xf numFmtId="0" fontId="22" fillId="6" borderId="0" xfId="156" applyFont="1" applyFill="1"/>
    <xf numFmtId="0" fontId="21" fillId="6" borderId="0" xfId="156" applyFont="1" applyFill="1" applyBorder="1" applyAlignment="1">
      <alignment horizontal="center" vertical="center" wrapText="1"/>
    </xf>
    <xf numFmtId="0" fontId="14" fillId="6" borderId="0" xfId="156" applyFont="1" applyFill="1" applyBorder="1"/>
    <xf numFmtId="176" fontId="14" fillId="6" borderId="0" xfId="156" applyNumberFormat="1" applyFont="1" applyFill="1" applyBorder="1"/>
    <xf numFmtId="0" fontId="23" fillId="0" borderId="6" xfId="194" applyBorder="1" applyAlignment="1" applyProtection="1">
      <alignment horizontal="center" vertical="center" wrapText="1"/>
    </xf>
    <xf numFmtId="0" fontId="14" fillId="6" borderId="0" xfId="157" applyFont="1" applyFill="1" applyAlignment="1">
      <alignment horizontal="center" vertical="center"/>
    </xf>
    <xf numFmtId="176" fontId="14" fillId="6" borderId="0" xfId="157" applyNumberFormat="1" applyFont="1" applyFill="1" applyAlignment="1">
      <alignment horizontal="center" vertical="center"/>
    </xf>
    <xf numFmtId="0" fontId="14" fillId="6" borderId="0" xfId="157" applyFont="1" applyFill="1" applyBorder="1" applyAlignment="1">
      <alignment horizontal="center" vertical="center" wrapText="1"/>
    </xf>
    <xf numFmtId="0" fontId="14" fillId="6" borderId="7" xfId="157" applyFont="1" applyFill="1" applyBorder="1" applyAlignment="1">
      <alignment horizontal="center" vertical="center" wrapText="1"/>
    </xf>
    <xf numFmtId="0" fontId="14" fillId="6" borderId="8" xfId="157" applyFont="1" applyFill="1" applyBorder="1" applyAlignment="1">
      <alignment horizontal="distributed" vertical="center" justifyLastLine="1"/>
    </xf>
    <xf numFmtId="0" fontId="14" fillId="6" borderId="6" xfId="157" applyFont="1" applyFill="1" applyBorder="1" applyAlignment="1">
      <alignment horizontal="distributed" vertical="center" wrapText="1" justifyLastLine="1"/>
    </xf>
    <xf numFmtId="0" fontId="14" fillId="6" borderId="1" xfId="157" applyFont="1" applyFill="1" applyBorder="1" applyAlignment="1">
      <alignment horizontal="distributed" vertical="center" wrapText="1" justifyLastLine="1"/>
    </xf>
    <xf numFmtId="0" fontId="14" fillId="6" borderId="9" xfId="157" applyFont="1" applyFill="1" applyBorder="1" applyAlignment="1">
      <alignment horizontal="distributed" vertical="center" wrapText="1" justifyLastLine="1"/>
    </xf>
    <xf numFmtId="0" fontId="14" fillId="6" borderId="0" xfId="157" applyFont="1" applyFill="1" applyBorder="1" applyAlignment="1">
      <alignment horizontal="center" vertical="center"/>
    </xf>
    <xf numFmtId="176" fontId="14" fillId="6" borderId="0" xfId="157" applyNumberFormat="1" applyFont="1" applyFill="1" applyBorder="1" applyAlignment="1">
      <alignment horizontal="center" vertical="center"/>
    </xf>
    <xf numFmtId="0" fontId="14" fillId="6" borderId="2" xfId="157" applyFont="1" applyFill="1" applyBorder="1" applyAlignment="1" applyProtection="1">
      <alignment horizontal="left" vertical="distributed" indent="3"/>
    </xf>
    <xf numFmtId="0" fontId="14" fillId="6" borderId="2" xfId="157" applyFill="1" applyBorder="1" applyAlignment="1" applyProtection="1">
      <alignment horizontal="left" vertical="distributed" indent="3"/>
    </xf>
    <xf numFmtId="0" fontId="22" fillId="6" borderId="0" xfId="157" applyFont="1" applyFill="1"/>
    <xf numFmtId="0" fontId="21" fillId="6" borderId="0" xfId="157" applyFont="1" applyFill="1" applyBorder="1" applyAlignment="1">
      <alignment horizontal="center" vertical="center" wrapText="1"/>
    </xf>
    <xf numFmtId="0" fontId="14" fillId="6" borderId="0" xfId="157" applyFont="1" applyFill="1" applyBorder="1"/>
    <xf numFmtId="176" fontId="14" fillId="6" borderId="0" xfId="157" applyNumberFormat="1" applyFont="1" applyFill="1" applyBorder="1"/>
    <xf numFmtId="0" fontId="14" fillId="6" borderId="0" xfId="158" applyFont="1" applyFill="1" applyAlignment="1">
      <alignment horizontal="center" vertical="center"/>
    </xf>
    <xf numFmtId="176" fontId="14" fillId="6" borderId="0" xfId="158" applyNumberFormat="1" applyFont="1" applyFill="1" applyAlignment="1">
      <alignment horizontal="center" vertical="center"/>
    </xf>
    <xf numFmtId="0" fontId="14" fillId="6" borderId="0" xfId="158" applyFont="1" applyFill="1" applyBorder="1" applyAlignment="1">
      <alignment horizontal="center" vertical="center" wrapText="1"/>
    </xf>
    <xf numFmtId="0" fontId="14" fillId="6" borderId="7" xfId="158" applyFont="1" applyFill="1" applyBorder="1" applyAlignment="1">
      <alignment horizontal="center" vertical="center" wrapText="1"/>
    </xf>
    <xf numFmtId="0" fontId="14" fillId="6" borderId="8" xfId="158" applyFont="1" applyFill="1" applyBorder="1" applyAlignment="1">
      <alignment horizontal="distributed" vertical="center" justifyLastLine="1"/>
    </xf>
    <xf numFmtId="0" fontId="14" fillId="6" borderId="6" xfId="158" applyFont="1" applyFill="1" applyBorder="1" applyAlignment="1">
      <alignment horizontal="distributed" vertical="center" wrapText="1" justifyLastLine="1"/>
    </xf>
    <xf numFmtId="0" fontId="14" fillId="6" borderId="1" xfId="158" applyFont="1" applyFill="1" applyBorder="1" applyAlignment="1">
      <alignment horizontal="distributed" vertical="center" wrapText="1" justifyLastLine="1"/>
    </xf>
    <xf numFmtId="0" fontId="14" fillId="6" borderId="9" xfId="158" applyFont="1" applyFill="1" applyBorder="1" applyAlignment="1">
      <alignment horizontal="distributed" vertical="center" wrapText="1" justifyLastLine="1"/>
    </xf>
    <xf numFmtId="0" fontId="14" fillId="6" borderId="0" xfId="158" applyFont="1" applyFill="1" applyBorder="1" applyAlignment="1">
      <alignment horizontal="center" vertical="center"/>
    </xf>
    <xf numFmtId="176" fontId="14" fillId="6" borderId="0" xfId="158" applyNumberFormat="1" applyFont="1" applyFill="1" applyBorder="1" applyAlignment="1">
      <alignment horizontal="center" vertical="center"/>
    </xf>
    <xf numFmtId="0" fontId="14" fillId="6" borderId="2" xfId="158" applyFont="1" applyFill="1" applyBorder="1" applyAlignment="1" applyProtection="1">
      <alignment horizontal="left" vertical="distributed" indent="3"/>
    </xf>
    <xf numFmtId="0" fontId="14" fillId="6" borderId="2" xfId="158" applyFill="1" applyBorder="1" applyAlignment="1" applyProtection="1">
      <alignment horizontal="left" vertical="distributed" indent="3"/>
    </xf>
    <xf numFmtId="0" fontId="22" fillId="6" borderId="0" xfId="158" applyFont="1" applyFill="1"/>
    <xf numFmtId="0" fontId="21" fillId="6" borderId="0" xfId="158" applyFont="1" applyFill="1" applyBorder="1" applyAlignment="1">
      <alignment horizontal="center" vertical="center" wrapText="1"/>
    </xf>
    <xf numFmtId="0" fontId="14" fillId="6" borderId="0" xfId="158" applyFont="1" applyFill="1" applyBorder="1"/>
    <xf numFmtId="176" fontId="14" fillId="6" borderId="0" xfId="158" applyNumberFormat="1" applyFont="1" applyFill="1" applyBorder="1"/>
    <xf numFmtId="0" fontId="14" fillId="6" borderId="0" xfId="159" applyFont="1" applyFill="1" applyAlignment="1">
      <alignment horizontal="center" vertical="center"/>
    </xf>
    <xf numFmtId="176" fontId="14" fillId="6" borderId="0" xfId="159" applyNumberFormat="1" applyFont="1" applyFill="1" applyAlignment="1">
      <alignment horizontal="center" vertical="center"/>
    </xf>
    <xf numFmtId="0" fontId="14" fillId="6" borderId="0" xfId="159" applyFont="1" applyFill="1" applyBorder="1" applyAlignment="1">
      <alignment horizontal="center" vertical="center" wrapText="1"/>
    </xf>
    <xf numFmtId="0" fontId="14" fillId="6" borderId="7" xfId="159" applyFont="1" applyFill="1" applyBorder="1" applyAlignment="1">
      <alignment horizontal="center" vertical="center" wrapText="1"/>
    </xf>
    <xf numFmtId="0" fontId="14" fillId="6" borderId="8" xfId="159" applyFont="1" applyFill="1" applyBorder="1" applyAlignment="1">
      <alignment horizontal="distributed" vertical="center" justifyLastLine="1"/>
    </xf>
    <xf numFmtId="0" fontId="14" fillId="6" borderId="6" xfId="159" applyFont="1" applyFill="1" applyBorder="1" applyAlignment="1">
      <alignment horizontal="distributed" vertical="center" wrapText="1" justifyLastLine="1"/>
    </xf>
    <xf numFmtId="0" fontId="14" fillId="6" borderId="1" xfId="159" applyFont="1" applyFill="1" applyBorder="1" applyAlignment="1">
      <alignment horizontal="distributed" vertical="center" wrapText="1" justifyLastLine="1"/>
    </xf>
    <xf numFmtId="0" fontId="14" fillId="6" borderId="9" xfId="159" applyFont="1" applyFill="1" applyBorder="1" applyAlignment="1">
      <alignment horizontal="distributed" vertical="center" wrapText="1" justifyLastLine="1"/>
    </xf>
    <xf numFmtId="0" fontId="14" fillId="6" borderId="0" xfId="159" applyFont="1" applyFill="1" applyBorder="1" applyAlignment="1">
      <alignment horizontal="center" vertical="center"/>
    </xf>
    <xf numFmtId="176" fontId="14" fillId="6" borderId="0" xfId="159" applyNumberFormat="1" applyFont="1" applyFill="1" applyBorder="1" applyAlignment="1">
      <alignment horizontal="center" vertical="center"/>
    </xf>
    <xf numFmtId="0" fontId="14" fillId="6" borderId="2" xfId="159" applyFont="1" applyFill="1" applyBorder="1" applyAlignment="1" applyProtection="1">
      <alignment horizontal="left" vertical="distributed" indent="3"/>
    </xf>
    <xf numFmtId="0" fontId="14" fillId="6" borderId="2" xfId="159" applyFill="1" applyBorder="1" applyAlignment="1" applyProtection="1">
      <alignment horizontal="left" vertical="distributed" indent="3"/>
    </xf>
    <xf numFmtId="0" fontId="22" fillId="6" borderId="0" xfId="159" applyFont="1" applyFill="1"/>
    <xf numFmtId="0" fontId="21" fillId="6" borderId="0" xfId="159" applyFont="1" applyFill="1" applyBorder="1" applyAlignment="1">
      <alignment horizontal="center" vertical="center" wrapText="1"/>
    </xf>
    <xf numFmtId="0" fontId="14" fillId="6" borderId="0" xfId="159" applyFont="1" applyFill="1" applyBorder="1"/>
    <xf numFmtId="176" fontId="14" fillId="6" borderId="0" xfId="159" applyNumberFormat="1" applyFont="1" applyFill="1" applyBorder="1"/>
    <xf numFmtId="0" fontId="14" fillId="6" borderId="0" xfId="160" applyFont="1" applyFill="1" applyAlignment="1">
      <alignment horizontal="center" vertical="center"/>
    </xf>
    <xf numFmtId="176" fontId="14" fillId="6" borderId="0" xfId="160" applyNumberFormat="1" applyFont="1" applyFill="1" applyAlignment="1">
      <alignment horizontal="center" vertical="center"/>
    </xf>
    <xf numFmtId="0" fontId="14" fillId="6" borderId="0" xfId="160" applyFont="1" applyFill="1" applyBorder="1" applyAlignment="1">
      <alignment horizontal="center" vertical="center" wrapText="1"/>
    </xf>
    <xf numFmtId="0" fontId="14" fillId="6" borderId="7" xfId="160" applyFont="1" applyFill="1" applyBorder="1" applyAlignment="1">
      <alignment horizontal="center" vertical="center" wrapText="1"/>
    </xf>
    <xf numFmtId="0" fontId="14" fillId="6" borderId="8" xfId="160" applyFont="1" applyFill="1" applyBorder="1" applyAlignment="1">
      <alignment horizontal="distributed" vertical="center" justifyLastLine="1"/>
    </xf>
    <xf numFmtId="0" fontId="14" fillId="6" borderId="6" xfId="160" applyFont="1" applyFill="1" applyBorder="1" applyAlignment="1">
      <alignment horizontal="distributed" vertical="center" wrapText="1" justifyLastLine="1"/>
    </xf>
    <xf numFmtId="0" fontId="14" fillId="6" borderId="1" xfId="160" applyFont="1" applyFill="1" applyBorder="1" applyAlignment="1">
      <alignment horizontal="distributed" vertical="center" wrapText="1" justifyLastLine="1"/>
    </xf>
    <xf numFmtId="0" fontId="14" fillId="6" borderId="9" xfId="160" applyFont="1" applyFill="1" applyBorder="1" applyAlignment="1">
      <alignment horizontal="distributed" vertical="center" wrapText="1" justifyLastLine="1"/>
    </xf>
    <xf numFmtId="0" fontId="14" fillId="6" borderId="0" xfId="160" applyFont="1" applyFill="1" applyBorder="1" applyAlignment="1">
      <alignment horizontal="center" vertical="center"/>
    </xf>
    <xf numFmtId="176" fontId="14" fillId="6" borderId="0" xfId="160" applyNumberFormat="1" applyFont="1" applyFill="1" applyBorder="1" applyAlignment="1">
      <alignment horizontal="center" vertical="center"/>
    </xf>
    <xf numFmtId="0" fontId="14" fillId="6" borderId="2" xfId="160" applyFont="1" applyFill="1" applyBorder="1" applyAlignment="1" applyProtection="1">
      <alignment horizontal="left" vertical="distributed" indent="3"/>
    </xf>
    <xf numFmtId="0" fontId="14" fillId="6" borderId="2" xfId="160" applyFill="1" applyBorder="1" applyAlignment="1" applyProtection="1">
      <alignment horizontal="left" vertical="distributed" indent="3"/>
    </xf>
    <xf numFmtId="0" fontId="22" fillId="6" borderId="0" xfId="160" applyFont="1" applyFill="1"/>
    <xf numFmtId="0" fontId="21" fillId="6" borderId="0" xfId="160" applyFont="1" applyFill="1" applyBorder="1" applyAlignment="1">
      <alignment horizontal="center" vertical="center" wrapText="1"/>
    </xf>
    <xf numFmtId="0" fontId="14" fillId="6" borderId="0" xfId="160" applyFont="1" applyFill="1" applyBorder="1"/>
    <xf numFmtId="176" fontId="14" fillId="6" borderId="0" xfId="160" applyNumberFormat="1" applyFont="1" applyFill="1" applyBorder="1"/>
    <xf numFmtId="0" fontId="14" fillId="6" borderId="0" xfId="161" applyFont="1" applyFill="1" applyAlignment="1">
      <alignment horizontal="center" vertical="center"/>
    </xf>
    <xf numFmtId="176" fontId="14" fillId="6" borderId="0" xfId="161" applyNumberFormat="1" applyFont="1" applyFill="1" applyAlignment="1">
      <alignment horizontal="center" vertical="center"/>
    </xf>
    <xf numFmtId="0" fontId="14" fillId="6" borderId="0" xfId="161" applyFont="1" applyFill="1" applyBorder="1" applyAlignment="1">
      <alignment horizontal="center" vertical="center" wrapText="1"/>
    </xf>
    <xf numFmtId="0" fontId="14" fillId="6" borderId="7" xfId="161" applyFont="1" applyFill="1" applyBorder="1" applyAlignment="1">
      <alignment horizontal="center" vertical="center" wrapText="1"/>
    </xf>
    <xf numFmtId="0" fontId="14" fillId="6" borderId="8" xfId="161" applyFont="1" applyFill="1" applyBorder="1" applyAlignment="1">
      <alignment horizontal="distributed" vertical="center" justifyLastLine="1"/>
    </xf>
    <xf numFmtId="0" fontId="14" fillId="6" borderId="6" xfId="161" applyFont="1" applyFill="1" applyBorder="1" applyAlignment="1">
      <alignment horizontal="distributed" vertical="center" wrapText="1" justifyLastLine="1"/>
    </xf>
    <xf numFmtId="0" fontId="14" fillId="6" borderId="1" xfId="161" applyFont="1" applyFill="1" applyBorder="1" applyAlignment="1">
      <alignment horizontal="distributed" vertical="center" wrapText="1" justifyLastLine="1"/>
    </xf>
    <xf numFmtId="0" fontId="14" fillId="6" borderId="9" xfId="161" applyFont="1" applyFill="1" applyBorder="1" applyAlignment="1">
      <alignment horizontal="distributed" vertical="center" wrapText="1" justifyLastLine="1"/>
    </xf>
    <xf numFmtId="0" fontId="14" fillId="6" borderId="0" xfId="161" applyFont="1" applyFill="1" applyBorder="1" applyAlignment="1">
      <alignment horizontal="center" vertical="center"/>
    </xf>
    <xf numFmtId="176" fontId="14" fillId="6" borderId="0" xfId="161" applyNumberFormat="1" applyFont="1" applyFill="1" applyBorder="1" applyAlignment="1">
      <alignment horizontal="center" vertical="center"/>
    </xf>
    <xf numFmtId="0" fontId="14" fillId="6" borderId="2" xfId="161" applyFont="1" applyFill="1" applyBorder="1" applyAlignment="1" applyProtection="1">
      <alignment horizontal="left" vertical="distributed" indent="3"/>
    </xf>
    <xf numFmtId="0" fontId="14" fillId="6" borderId="2" xfId="161" applyFill="1" applyBorder="1" applyAlignment="1" applyProtection="1">
      <alignment horizontal="left" vertical="distributed" indent="3"/>
    </xf>
    <xf numFmtId="0" fontId="22" fillId="6" borderId="0" xfId="161" applyFont="1" applyFill="1"/>
    <xf numFmtId="0" fontId="21" fillId="6" borderId="0" xfId="161" applyFont="1" applyFill="1" applyBorder="1" applyAlignment="1">
      <alignment horizontal="center" vertical="center" wrapText="1"/>
    </xf>
    <xf numFmtId="0" fontId="14" fillId="6" borderId="0" xfId="161" applyFont="1" applyFill="1" applyBorder="1"/>
    <xf numFmtId="176" fontId="14" fillId="6" borderId="0" xfId="161" applyNumberFormat="1" applyFont="1" applyFill="1" applyBorder="1"/>
    <xf numFmtId="0" fontId="14" fillId="6" borderId="0" xfId="162" applyFont="1" applyFill="1" applyAlignment="1">
      <alignment horizontal="center" vertical="center"/>
    </xf>
    <xf numFmtId="176" fontId="14" fillId="6" borderId="0" xfId="162" applyNumberFormat="1" applyFont="1" applyFill="1" applyAlignment="1">
      <alignment horizontal="center" vertical="center"/>
    </xf>
    <xf numFmtId="0" fontId="14" fillId="6" borderId="0" xfId="162" applyFont="1" applyFill="1" applyBorder="1" applyAlignment="1">
      <alignment horizontal="center" vertical="center" wrapText="1"/>
    </xf>
    <xf numFmtId="0" fontId="14" fillId="6" borderId="7" xfId="162" applyFont="1" applyFill="1" applyBorder="1" applyAlignment="1">
      <alignment horizontal="center" vertical="center" wrapText="1"/>
    </xf>
    <xf numFmtId="0" fontId="14" fillId="6" borderId="8" xfId="162" applyFont="1" applyFill="1" applyBorder="1" applyAlignment="1">
      <alignment horizontal="distributed" vertical="center" justifyLastLine="1"/>
    </xf>
    <xf numFmtId="0" fontId="14" fillId="6" borderId="6" xfId="162" applyFont="1" applyFill="1" applyBorder="1" applyAlignment="1">
      <alignment horizontal="distributed" vertical="center" wrapText="1" justifyLastLine="1"/>
    </xf>
    <xf numFmtId="0" fontId="14" fillId="6" borderId="1" xfId="162" applyFont="1" applyFill="1" applyBorder="1" applyAlignment="1">
      <alignment horizontal="distributed" vertical="center" wrapText="1" justifyLastLine="1"/>
    </xf>
    <xf numFmtId="0" fontId="14" fillId="6" borderId="9" xfId="162" applyFont="1" applyFill="1" applyBorder="1" applyAlignment="1">
      <alignment horizontal="distributed" vertical="center" wrapText="1" justifyLastLine="1"/>
    </xf>
    <xf numFmtId="0" fontId="14" fillId="6" borderId="0" xfId="162" applyFont="1" applyFill="1" applyBorder="1" applyAlignment="1">
      <alignment horizontal="center" vertical="center"/>
    </xf>
    <xf numFmtId="176" fontId="14" fillId="6" borderId="0" xfId="162" applyNumberFormat="1" applyFont="1" applyFill="1" applyBorder="1" applyAlignment="1">
      <alignment horizontal="center" vertical="center"/>
    </xf>
    <xf numFmtId="0" fontId="14" fillId="6" borderId="2" xfId="162" applyFont="1" applyFill="1" applyBorder="1" applyAlignment="1" applyProtection="1">
      <alignment horizontal="left" vertical="distributed" indent="3"/>
    </xf>
    <xf numFmtId="0" fontId="14" fillId="6" borderId="2" xfId="162" applyFill="1" applyBorder="1" applyAlignment="1" applyProtection="1">
      <alignment horizontal="left" vertical="distributed" indent="3"/>
    </xf>
    <xf numFmtId="0" fontId="22" fillId="6" borderId="0" xfId="162" applyFont="1" applyFill="1"/>
    <xf numFmtId="0" fontId="21" fillId="6" borderId="0" xfId="162" applyFont="1" applyFill="1" applyBorder="1" applyAlignment="1">
      <alignment horizontal="center" vertical="center" wrapText="1"/>
    </xf>
    <xf numFmtId="0" fontId="14" fillId="6" borderId="0" xfId="162" applyFont="1" applyFill="1" applyBorder="1"/>
    <xf numFmtId="176" fontId="14" fillId="6" borderId="0" xfId="162" applyNumberFormat="1" applyFont="1" applyFill="1" applyBorder="1"/>
    <xf numFmtId="0" fontId="14" fillId="6" borderId="0" xfId="152" applyFont="1" applyFill="1" applyAlignment="1">
      <alignment horizontal="center" vertical="center"/>
    </xf>
    <xf numFmtId="176" fontId="14" fillId="6" borderId="0" xfId="152" applyNumberFormat="1" applyFont="1" applyFill="1" applyAlignment="1">
      <alignment horizontal="center" vertical="center"/>
    </xf>
    <xf numFmtId="0" fontId="14" fillId="6" borderId="0" xfId="152" applyFont="1" applyFill="1" applyBorder="1" applyAlignment="1">
      <alignment horizontal="center" vertical="center" wrapText="1"/>
    </xf>
    <xf numFmtId="0" fontId="14" fillId="6" borderId="7" xfId="152" applyFont="1" applyFill="1" applyBorder="1" applyAlignment="1">
      <alignment horizontal="center" vertical="center" wrapText="1"/>
    </xf>
    <xf numFmtId="0" fontId="14" fillId="6" borderId="8" xfId="152" applyFont="1" applyFill="1" applyBorder="1" applyAlignment="1">
      <alignment horizontal="distributed" vertical="center" justifyLastLine="1"/>
    </xf>
    <xf numFmtId="0" fontId="14" fillId="6" borderId="6" xfId="152" applyFont="1" applyFill="1" applyBorder="1" applyAlignment="1">
      <alignment horizontal="distributed" vertical="center" wrapText="1" justifyLastLine="1"/>
    </xf>
    <xf numFmtId="0" fontId="14" fillId="6" borderId="1" xfId="152" applyFont="1" applyFill="1" applyBorder="1" applyAlignment="1">
      <alignment horizontal="distributed" vertical="center" wrapText="1" justifyLastLine="1"/>
    </xf>
    <xf numFmtId="0" fontId="14" fillId="6" borderId="9" xfId="152" applyFont="1" applyFill="1" applyBorder="1" applyAlignment="1">
      <alignment horizontal="distributed" vertical="center" wrapText="1" justifyLastLine="1"/>
    </xf>
    <xf numFmtId="0" fontId="14" fillId="6" borderId="0" xfId="152" applyFont="1" applyFill="1" applyBorder="1" applyAlignment="1">
      <alignment horizontal="center" vertical="center"/>
    </xf>
    <xf numFmtId="176" fontId="14" fillId="6" borderId="0" xfId="152" applyNumberFormat="1" applyFont="1" applyFill="1" applyBorder="1" applyAlignment="1">
      <alignment horizontal="center" vertical="center"/>
    </xf>
    <xf numFmtId="0" fontId="14" fillId="6" borderId="2" xfId="152" applyFont="1" applyFill="1" applyBorder="1" applyAlignment="1" applyProtection="1">
      <alignment horizontal="left" vertical="distributed" indent="3"/>
    </xf>
    <xf numFmtId="0" fontId="14" fillId="6" borderId="2" xfId="152" applyFill="1" applyBorder="1" applyAlignment="1" applyProtection="1">
      <alignment horizontal="left" vertical="distributed" indent="3"/>
    </xf>
    <xf numFmtId="0" fontId="22" fillId="6" borderId="0" xfId="152" applyFont="1" applyFill="1"/>
    <xf numFmtId="0" fontId="21" fillId="6" borderId="0" xfId="152" applyFont="1" applyFill="1" applyBorder="1" applyAlignment="1">
      <alignment horizontal="center" vertical="center" wrapText="1"/>
    </xf>
    <xf numFmtId="0" fontId="14" fillId="6" borderId="0" xfId="152" applyFont="1" applyFill="1" applyBorder="1"/>
    <xf numFmtId="176" fontId="14" fillId="6" borderId="0" xfId="152" applyNumberFormat="1" applyFont="1" applyFill="1" applyBorder="1"/>
    <xf numFmtId="0" fontId="14" fillId="6" borderId="0" xfId="153" applyFont="1" applyFill="1" applyAlignment="1">
      <alignment horizontal="center" vertical="center"/>
    </xf>
    <xf numFmtId="176" fontId="14" fillId="6" borderId="0" xfId="153" applyNumberFormat="1" applyFont="1" applyFill="1" applyAlignment="1">
      <alignment horizontal="center" vertical="center"/>
    </xf>
    <xf numFmtId="0" fontId="14" fillId="6" borderId="0" xfId="153" applyFont="1" applyFill="1" applyBorder="1" applyAlignment="1">
      <alignment horizontal="center" vertical="center" wrapText="1"/>
    </xf>
    <xf numFmtId="0" fontId="14" fillId="6" borderId="7" xfId="153" applyFont="1" applyFill="1" applyBorder="1" applyAlignment="1">
      <alignment horizontal="center" vertical="center" wrapText="1"/>
    </xf>
    <xf numFmtId="0" fontId="14" fillId="6" borderId="8" xfId="153" applyFont="1" applyFill="1" applyBorder="1" applyAlignment="1">
      <alignment horizontal="distributed" vertical="center" justifyLastLine="1"/>
    </xf>
    <xf numFmtId="0" fontId="14" fillId="6" borderId="6" xfId="153" applyFont="1" applyFill="1" applyBorder="1" applyAlignment="1">
      <alignment horizontal="distributed" vertical="center" wrapText="1" justifyLastLine="1"/>
    </xf>
    <xf numFmtId="0" fontId="14" fillId="6" borderId="1" xfId="153" applyFont="1" applyFill="1" applyBorder="1" applyAlignment="1">
      <alignment horizontal="distributed" vertical="center" wrapText="1" justifyLastLine="1"/>
    </xf>
    <xf numFmtId="0" fontId="14" fillId="6" borderId="9" xfId="153" applyFont="1" applyFill="1" applyBorder="1" applyAlignment="1">
      <alignment horizontal="distributed" vertical="center" wrapText="1" justifyLastLine="1"/>
    </xf>
    <xf numFmtId="0" fontId="14" fillId="6" borderId="0" xfId="153" applyFont="1" applyFill="1" applyBorder="1" applyAlignment="1">
      <alignment horizontal="center" vertical="center"/>
    </xf>
    <xf numFmtId="176" fontId="14" fillId="6" borderId="0" xfId="153" applyNumberFormat="1" applyFont="1" applyFill="1" applyBorder="1" applyAlignment="1">
      <alignment horizontal="center" vertical="center"/>
    </xf>
    <xf numFmtId="0" fontId="14" fillId="6" borderId="2" xfId="153" applyFont="1" applyFill="1" applyBorder="1" applyAlignment="1" applyProtection="1">
      <alignment horizontal="left" vertical="distributed" indent="3"/>
    </xf>
    <xf numFmtId="0" fontId="14" fillId="6" borderId="2" xfId="153" applyFill="1" applyBorder="1" applyAlignment="1" applyProtection="1">
      <alignment horizontal="left" vertical="distributed" indent="3"/>
    </xf>
    <xf numFmtId="0" fontId="22" fillId="6" borderId="0" xfId="153" applyFont="1" applyFill="1"/>
    <xf numFmtId="0" fontId="21" fillId="6" borderId="0" xfId="153" applyFont="1" applyFill="1" applyBorder="1" applyAlignment="1">
      <alignment horizontal="center" vertical="center" wrapText="1"/>
    </xf>
    <xf numFmtId="0" fontId="14" fillId="6" borderId="0" xfId="153" applyFont="1" applyFill="1" applyBorder="1"/>
    <xf numFmtId="176" fontId="14" fillId="6" borderId="0" xfId="153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194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3" xfId="194" applyBorder="1" applyAlignment="1" applyProtection="1">
      <alignment horizontal="center" vertical="center" wrapText="1"/>
    </xf>
    <xf numFmtId="0" fontId="23" fillId="0" borderId="4" xfId="194" applyBorder="1" applyAlignment="1" applyProtection="1">
      <alignment horizontal="center" vertical="center" wrapText="1"/>
    </xf>
    <xf numFmtId="0" fontId="23" fillId="0" borderId="6" xfId="194" applyBorder="1" applyAlignment="1" applyProtection="1">
      <alignment horizontal="center" vertical="center" wrapText="1"/>
    </xf>
    <xf numFmtId="0" fontId="18" fillId="6" borderId="0" xfId="151" applyFont="1" applyFill="1" applyAlignment="1">
      <alignment horizontal="center" vertical="center" wrapText="1"/>
    </xf>
    <xf numFmtId="0" fontId="14" fillId="6" borderId="0" xfId="151" applyFont="1" applyFill="1" applyBorder="1" applyAlignment="1">
      <alignment horizontal="center" vertical="center" wrapText="1"/>
    </xf>
    <xf numFmtId="0" fontId="18" fillId="6" borderId="0" xfId="154" applyFont="1" applyFill="1" applyAlignment="1">
      <alignment horizontal="center" vertical="center" wrapText="1"/>
    </xf>
    <xf numFmtId="0" fontId="14" fillId="6" borderId="0" xfId="154" applyFont="1" applyFill="1" applyBorder="1" applyAlignment="1">
      <alignment horizontal="center" vertical="center" wrapText="1"/>
    </xf>
    <xf numFmtId="0" fontId="18" fillId="6" borderId="0" xfId="155" applyFont="1" applyFill="1" applyAlignment="1">
      <alignment horizontal="center" vertical="center" wrapText="1"/>
    </xf>
    <xf numFmtId="0" fontId="14" fillId="6" borderId="0" xfId="155" applyFont="1" applyFill="1" applyBorder="1" applyAlignment="1">
      <alignment horizontal="center" vertical="center" wrapText="1"/>
    </xf>
    <xf numFmtId="0" fontId="18" fillId="6" borderId="0" xfId="156" applyFont="1" applyFill="1" applyAlignment="1">
      <alignment horizontal="center" vertical="center" wrapText="1"/>
    </xf>
    <xf numFmtId="0" fontId="14" fillId="6" borderId="0" xfId="156" applyFont="1" applyFill="1" applyBorder="1" applyAlignment="1">
      <alignment horizontal="center" vertical="center" wrapText="1"/>
    </xf>
    <xf numFmtId="0" fontId="18" fillId="6" borderId="0" xfId="157" applyFont="1" applyFill="1" applyAlignment="1">
      <alignment horizontal="center" vertical="center" wrapText="1"/>
    </xf>
    <xf numFmtId="0" fontId="14" fillId="6" borderId="0" xfId="157" applyFont="1" applyFill="1" applyBorder="1" applyAlignment="1">
      <alignment horizontal="center" vertical="center" wrapText="1"/>
    </xf>
    <xf numFmtId="0" fontId="18" fillId="6" borderId="0" xfId="158" applyFont="1" applyFill="1" applyAlignment="1">
      <alignment horizontal="center" vertical="center" wrapText="1"/>
    </xf>
    <xf numFmtId="0" fontId="14" fillId="6" borderId="0" xfId="158" applyFont="1" applyFill="1" applyBorder="1" applyAlignment="1">
      <alignment horizontal="center" vertical="center" wrapText="1"/>
    </xf>
    <xf numFmtId="0" fontId="18" fillId="6" borderId="0" xfId="159" applyFont="1" applyFill="1" applyAlignment="1">
      <alignment horizontal="center" vertical="center" wrapText="1"/>
    </xf>
    <xf numFmtId="0" fontId="14" fillId="6" borderId="0" xfId="159" applyFont="1" applyFill="1" applyBorder="1" applyAlignment="1">
      <alignment horizontal="center" vertical="center" wrapText="1"/>
    </xf>
    <xf numFmtId="0" fontId="18" fillId="6" borderId="0" xfId="160" applyFont="1" applyFill="1" applyAlignment="1">
      <alignment horizontal="center" vertical="center" wrapText="1"/>
    </xf>
    <xf numFmtId="0" fontId="14" fillId="6" borderId="0" xfId="160" applyFont="1" applyFill="1" applyBorder="1" applyAlignment="1">
      <alignment horizontal="center" vertical="center" wrapText="1"/>
    </xf>
    <xf numFmtId="0" fontId="18" fillId="6" borderId="0" xfId="161" applyFont="1" applyFill="1" applyAlignment="1">
      <alignment horizontal="center" vertical="center" wrapText="1"/>
    </xf>
    <xf numFmtId="0" fontId="14" fillId="6" borderId="0" xfId="161" applyFont="1" applyFill="1" applyBorder="1" applyAlignment="1">
      <alignment horizontal="center" vertical="center" wrapText="1"/>
    </xf>
    <xf numFmtId="0" fontId="18" fillId="6" borderId="0" xfId="162" applyFont="1" applyFill="1" applyAlignment="1">
      <alignment horizontal="center" vertical="center" wrapText="1"/>
    </xf>
    <xf numFmtId="0" fontId="14" fillId="6" borderId="0" xfId="162" applyFont="1" applyFill="1" applyBorder="1" applyAlignment="1">
      <alignment horizontal="center" vertical="center" wrapText="1"/>
    </xf>
    <xf numFmtId="0" fontId="18" fillId="6" borderId="0" xfId="152" applyFont="1" applyFill="1" applyAlignment="1">
      <alignment horizontal="center" vertical="center" wrapText="1"/>
    </xf>
    <xf numFmtId="0" fontId="14" fillId="6" borderId="0" xfId="152" applyFont="1" applyFill="1" applyBorder="1" applyAlignment="1">
      <alignment horizontal="center" vertical="center" wrapText="1"/>
    </xf>
    <xf numFmtId="0" fontId="18" fillId="6" borderId="0" xfId="153" applyFont="1" applyFill="1" applyAlignment="1">
      <alignment horizontal="center" vertical="center" wrapText="1"/>
    </xf>
    <xf numFmtId="0" fontId="14" fillId="6" borderId="0" xfId="153" applyFont="1" applyFill="1" applyBorder="1" applyAlignment="1">
      <alignment horizontal="center" vertical="center" wrapText="1"/>
    </xf>
  </cellXfs>
  <cellStyles count="222">
    <cellStyle name="eng" xfId="1"/>
    <cellStyle name="lu" xfId="2"/>
    <cellStyle name="Normal - Style1" xfId="3"/>
    <cellStyle name="Normal_Basic Assumptions" xfId="4"/>
    <cellStyle name="sample" xfId="5"/>
    <cellStyle name="一般" xfId="0" builtinId="0"/>
    <cellStyle name="一般 10" xfId="6"/>
    <cellStyle name="一般 10 2" xfId="7"/>
    <cellStyle name="一般 10 3" xfId="8"/>
    <cellStyle name="一般 10 4" xfId="9"/>
    <cellStyle name="一般 10 5" xfId="10"/>
    <cellStyle name="一般 11" xfId="11"/>
    <cellStyle name="一般 11 2" xfId="12"/>
    <cellStyle name="一般 11 3" xfId="13"/>
    <cellStyle name="一般 11 4" xfId="14"/>
    <cellStyle name="一般 11 5" xfId="15"/>
    <cellStyle name="一般 11 6" xfId="16"/>
    <cellStyle name="一般 12" xfId="17"/>
    <cellStyle name="一般 12 2" xfId="18"/>
    <cellStyle name="一般 12 3" xfId="19"/>
    <cellStyle name="一般 13" xfId="20"/>
    <cellStyle name="一般 13 2" xfId="21"/>
    <cellStyle name="一般 14" xfId="22"/>
    <cellStyle name="一般 15" xfId="23"/>
    <cellStyle name="一般 15 2" xfId="24"/>
    <cellStyle name="一般 16" xfId="25"/>
    <cellStyle name="一般 17" xfId="26"/>
    <cellStyle name="一般 17 10" xfId="27"/>
    <cellStyle name="一般 17 11" xfId="28"/>
    <cellStyle name="一般 17 12" xfId="29"/>
    <cellStyle name="一般 17 13" xfId="30"/>
    <cellStyle name="一般 17 14" xfId="31"/>
    <cellStyle name="一般 17 15" xfId="32"/>
    <cellStyle name="一般 17 16" xfId="33"/>
    <cellStyle name="一般 17 17" xfId="34"/>
    <cellStyle name="一般 17 18" xfId="35"/>
    <cellStyle name="一般 17 19" xfId="36"/>
    <cellStyle name="一般 17 2" xfId="37"/>
    <cellStyle name="一般 17 20" xfId="38"/>
    <cellStyle name="一般 17 21" xfId="39"/>
    <cellStyle name="一般 17 22" xfId="40"/>
    <cellStyle name="一般 17 23" xfId="41"/>
    <cellStyle name="一般 17 3" xfId="42"/>
    <cellStyle name="一般 17 4" xfId="43"/>
    <cellStyle name="一般 17 5" xfId="44"/>
    <cellStyle name="一般 17 6" xfId="45"/>
    <cellStyle name="一般 17 7" xfId="46"/>
    <cellStyle name="一般 17 8" xfId="47"/>
    <cellStyle name="一般 17 9" xfId="48"/>
    <cellStyle name="一般 18" xfId="49"/>
    <cellStyle name="一般 19" xfId="50"/>
    <cellStyle name="一般 19 2" xfId="51"/>
    <cellStyle name="一般 2" xfId="52"/>
    <cellStyle name="一般 2 2" xfId="53"/>
    <cellStyle name="一般 2 3" xfId="54"/>
    <cellStyle name="一般 2 4" xfId="55"/>
    <cellStyle name="一般 2 5" xfId="56"/>
    <cellStyle name="一般 2 6" xfId="57"/>
    <cellStyle name="一般 20" xfId="58"/>
    <cellStyle name="一般 20 2" xfId="59"/>
    <cellStyle name="一般 21" xfId="60"/>
    <cellStyle name="一般 21 2" xfId="61"/>
    <cellStyle name="一般 21 3" xfId="62"/>
    <cellStyle name="一般 21 4" xfId="63"/>
    <cellStyle name="一般 21 5" xfId="64"/>
    <cellStyle name="一般 22" xfId="65"/>
    <cellStyle name="一般 22 2" xfId="66"/>
    <cellStyle name="一般 23" xfId="67"/>
    <cellStyle name="一般 23 2" xfId="68"/>
    <cellStyle name="一般 23 3" xfId="69"/>
    <cellStyle name="一般 24" xfId="70"/>
    <cellStyle name="一般 24 2" xfId="71"/>
    <cellStyle name="一般 25" xfId="72"/>
    <cellStyle name="一般 25 2" xfId="73"/>
    <cellStyle name="一般 25 3" xfId="74"/>
    <cellStyle name="一般 25 4" xfId="75"/>
    <cellStyle name="一般 26" xfId="76"/>
    <cellStyle name="一般 26 2" xfId="77"/>
    <cellStyle name="一般 27" xfId="78"/>
    <cellStyle name="一般 27 2" xfId="79"/>
    <cellStyle name="一般 28" xfId="80"/>
    <cellStyle name="一般 28 10" xfId="81"/>
    <cellStyle name="一般 28 11" xfId="82"/>
    <cellStyle name="一般 28 12" xfId="83"/>
    <cellStyle name="一般 28 13" xfId="84"/>
    <cellStyle name="一般 28 2" xfId="85"/>
    <cellStyle name="一般 28 3" xfId="86"/>
    <cellStyle name="一般 28 4" xfId="87"/>
    <cellStyle name="一般 28 5" xfId="88"/>
    <cellStyle name="一般 28 6" xfId="89"/>
    <cellStyle name="一般 28 7" xfId="90"/>
    <cellStyle name="一般 28 8" xfId="91"/>
    <cellStyle name="一般 28 9" xfId="92"/>
    <cellStyle name="一般 29" xfId="93"/>
    <cellStyle name="一般 3" xfId="94"/>
    <cellStyle name="一般 30" xfId="95"/>
    <cellStyle name="一般 31" xfId="96"/>
    <cellStyle name="一般 32" xfId="97"/>
    <cellStyle name="一般 33" xfId="98"/>
    <cellStyle name="一般 34" xfId="99"/>
    <cellStyle name="一般 35" xfId="100"/>
    <cellStyle name="一般 36" xfId="101"/>
    <cellStyle name="一般 37" xfId="102"/>
    <cellStyle name="一般 38" xfId="103"/>
    <cellStyle name="一般 39" xfId="104"/>
    <cellStyle name="一般 4" xfId="105"/>
    <cellStyle name="一般 4 2" xfId="106"/>
    <cellStyle name="一般 4 3" xfId="107"/>
    <cellStyle name="一般 4 4" xfId="108"/>
    <cellStyle name="一般 4 5" xfId="109"/>
    <cellStyle name="一般 4 6" xfId="110"/>
    <cellStyle name="一般 4 7" xfId="111"/>
    <cellStyle name="一般 4 8" xfId="112"/>
    <cellStyle name="一般 4 9" xfId="113"/>
    <cellStyle name="一般 40" xfId="114"/>
    <cellStyle name="一般 41" xfId="115"/>
    <cellStyle name="一般 42" xfId="116"/>
    <cellStyle name="一般 43" xfId="117"/>
    <cellStyle name="一般 44" xfId="118"/>
    <cellStyle name="一般 45" xfId="119"/>
    <cellStyle name="一般 46" xfId="120"/>
    <cellStyle name="一般 47" xfId="121"/>
    <cellStyle name="一般 48" xfId="122"/>
    <cellStyle name="一般 49" xfId="123"/>
    <cellStyle name="一般 5" xfId="124"/>
    <cellStyle name="一般 50" xfId="125"/>
    <cellStyle name="一般 51" xfId="126"/>
    <cellStyle name="一般 52" xfId="127"/>
    <cellStyle name="一般 53" xfId="128"/>
    <cellStyle name="一般 54" xfId="129"/>
    <cellStyle name="一般 55" xfId="130"/>
    <cellStyle name="一般 56" xfId="131"/>
    <cellStyle name="一般 57" xfId="132"/>
    <cellStyle name="一般 58" xfId="133"/>
    <cellStyle name="一般 59" xfId="134"/>
    <cellStyle name="一般 6" xfId="135"/>
    <cellStyle name="一般 7" xfId="136"/>
    <cellStyle name="一般 7 2" xfId="137"/>
    <cellStyle name="一般 7 3" xfId="138"/>
    <cellStyle name="一般 8" xfId="139"/>
    <cellStyle name="一般 8 2" xfId="140"/>
    <cellStyle name="一般 8 3" xfId="141"/>
    <cellStyle name="一般 8 4" xfId="142"/>
    <cellStyle name="一般 8 5" xfId="143"/>
    <cellStyle name="一般 8 6" xfId="144"/>
    <cellStyle name="一般 9" xfId="145"/>
    <cellStyle name="一般 9 2" xfId="146"/>
    <cellStyle name="一般 9 3" xfId="147"/>
    <cellStyle name="一般 9 4" xfId="148"/>
    <cellStyle name="一般 9 5" xfId="149"/>
    <cellStyle name="一般 9 6" xfId="150"/>
    <cellStyle name="一般_105年12月財政及家庭收支" xfId="151"/>
    <cellStyle name="一般_106年10月財政及家庭收支" xfId="152"/>
    <cellStyle name="一般_106年11月財政及家庭收支" xfId="153"/>
    <cellStyle name="一般_106年1月財政及家庭收支" xfId="154"/>
    <cellStyle name="一般_106年2月財政及家庭收支" xfId="155"/>
    <cellStyle name="一般_106年3月財政及家庭收支" xfId="156"/>
    <cellStyle name="一般_106年4月財政及家庭收支" xfId="157"/>
    <cellStyle name="一般_106年5月財政及家庭收支" xfId="158"/>
    <cellStyle name="一般_106年6月財政及家庭收支" xfId="159"/>
    <cellStyle name="一般_106年7月財政及家庭收支" xfId="160"/>
    <cellStyle name="一般_106年8月財政及家庭收支" xfId="161"/>
    <cellStyle name="一般_106年9月財政及家庭收支" xfId="162"/>
    <cellStyle name="一般_M2 (3)" xfId="163"/>
    <cellStyle name="千分位 2" xfId="164"/>
    <cellStyle name="好_102年報一土地" xfId="165"/>
    <cellStyle name="好_102年報七交通運輸" xfId="166"/>
    <cellStyle name="好_102年報八教育文化" xfId="167"/>
    <cellStyle name="好_102年報十環境保護" xfId="168"/>
    <cellStyle name="好_102年報三行政組織" xfId="169"/>
    <cellStyle name="好_102年報五工商業及縣建設" xfId="170"/>
    <cellStyle name="好_102年報六金融財稅" xfId="171"/>
    <cellStyle name="好_104年12月財政及家庭收支" xfId="172"/>
    <cellStyle name="好_104年1月財政及家庭收支" xfId="173"/>
    <cellStyle name="好_104年6月財政及家庭收支" xfId="174"/>
    <cellStyle name="好_104年7月財政及家庭收支" xfId="175"/>
    <cellStyle name="好_104年8月財政及家庭收支" xfId="176"/>
    <cellStyle name="好_105年12月財政及家庭收支" xfId="177"/>
    <cellStyle name="好_105年2月財政及家庭收支" xfId="178"/>
    <cellStyle name="好_106年10月財政及家庭收支" xfId="179"/>
    <cellStyle name="好_106年11月財政及家庭收支" xfId="180"/>
    <cellStyle name="好_106年1月財政及家庭收支" xfId="181"/>
    <cellStyle name="好_106年2月財政及家庭收支" xfId="182"/>
    <cellStyle name="好_106年3月財政及家庭收支" xfId="183"/>
    <cellStyle name="好_106年4月財政及家庭收支" xfId="184"/>
    <cellStyle name="好_106年5月財政及家庭收支" xfId="185"/>
    <cellStyle name="好_106年6月財政及家庭收支" xfId="186"/>
    <cellStyle name="好_106年7月財政及家庭收支" xfId="187"/>
    <cellStyle name="好_106年8月財政及家庭收支" xfId="188"/>
    <cellStyle name="好_106年9月財政及家庭收支" xfId="189"/>
    <cellStyle name="好_15其他" xfId="190"/>
    <cellStyle name="好_15其他100(俊燁)" xfId="191"/>
    <cellStyle name="年資料" xfId="192"/>
    <cellStyle name="貨幣[0]_Apply" xfId="193"/>
    <cellStyle name="超連結" xfId="194" builtinId="8"/>
    <cellStyle name="壞_102年報一土地" xfId="195"/>
    <cellStyle name="壞_102年報七交通運輸" xfId="196"/>
    <cellStyle name="壞_102年報八教育文化" xfId="197"/>
    <cellStyle name="壞_102年報十環境保護" xfId="198"/>
    <cellStyle name="壞_102年報三行政組織" xfId="199"/>
    <cellStyle name="壞_102年報五工商業及縣建設" xfId="200"/>
    <cellStyle name="壞_102年報六金融財稅" xfId="201"/>
    <cellStyle name="壞_104年12月財政及家庭收支" xfId="202"/>
    <cellStyle name="壞_104年1月財政及家庭收支" xfId="203"/>
    <cellStyle name="壞_104年6月財政及家庭收支" xfId="204"/>
    <cellStyle name="壞_104年7月財政及家庭收支" xfId="205"/>
    <cellStyle name="壞_104年8月財政及家庭收支" xfId="206"/>
    <cellStyle name="壞_105年12月財政及家庭收支" xfId="207"/>
    <cellStyle name="壞_105年2月財政及家庭收支" xfId="208"/>
    <cellStyle name="壞_106年10月財政及家庭收支" xfId="209"/>
    <cellStyle name="壞_106年11月財政及家庭收支" xfId="210"/>
    <cellStyle name="壞_106年1月財政及家庭收支" xfId="211"/>
    <cellStyle name="壞_106年2月財政及家庭收支" xfId="212"/>
    <cellStyle name="壞_106年3月財政及家庭收支" xfId="213"/>
    <cellStyle name="壞_106年4月財政及家庭收支" xfId="214"/>
    <cellStyle name="壞_106年5月財政及家庭收支" xfId="215"/>
    <cellStyle name="壞_106年6月財政及家庭收支" xfId="216"/>
    <cellStyle name="壞_106年7月財政及家庭收支" xfId="217"/>
    <cellStyle name="壞_106年8月財政及家庭收支" xfId="218"/>
    <cellStyle name="壞_106年9月財政及家庭收支" xfId="219"/>
    <cellStyle name="壞_15其他" xfId="220"/>
    <cellStyle name="壞_15其他100(俊燁)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123825</xdr:rowOff>
        </xdr:from>
        <xdr:to>
          <xdr:col>9</xdr:col>
          <xdr:colOff>161925</xdr:colOff>
          <xdr:row>40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75" workbookViewId="0">
      <pane ySplit="11" topLeftCell="A12" activePane="bottomLeft" state="frozen"/>
      <selection pane="bottomLeft" activeCell="O14" sqref="O14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11" width="11.125" customWidth="1"/>
    <col min="12" max="14" width="11.125" style="6" customWidth="1"/>
    <col min="15" max="15" width="11.125" customWidth="1"/>
  </cols>
  <sheetData>
    <row r="1" spans="1:16" ht="54.75" customHeight="1">
      <c r="A1" s="8"/>
      <c r="B1" s="8"/>
      <c r="C1" s="8"/>
      <c r="D1" s="8"/>
      <c r="E1" s="8"/>
      <c r="F1" s="236" t="s">
        <v>16</v>
      </c>
      <c r="G1" s="236"/>
      <c r="H1" s="236"/>
      <c r="I1" s="236"/>
      <c r="J1" s="8"/>
      <c r="K1" s="8"/>
      <c r="L1" s="8"/>
      <c r="M1" s="8"/>
      <c r="N1" s="8"/>
      <c r="O1" s="8"/>
      <c r="P1" s="8"/>
    </row>
    <row r="2" spans="1:16">
      <c r="A2" s="237" t="s">
        <v>7</v>
      </c>
      <c r="B2" s="237"/>
      <c r="C2" s="237"/>
    </row>
    <row r="3" spans="1:16">
      <c r="A3" s="2" t="s">
        <v>17</v>
      </c>
      <c r="B3" s="2"/>
      <c r="C3" s="2"/>
    </row>
    <row r="4" spans="1:16">
      <c r="A4" s="2" t="s">
        <v>8</v>
      </c>
      <c r="B4" s="2"/>
      <c r="C4" s="2"/>
    </row>
    <row r="5" spans="1:16" ht="17.25" customHeight="1">
      <c r="A5" s="5" t="s">
        <v>9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18</v>
      </c>
    </row>
    <row r="6" spans="1:16">
      <c r="A6" s="3" t="s">
        <v>10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19</v>
      </c>
    </row>
    <row r="8" spans="1:16" ht="16.5" customHeight="1">
      <c r="A8" s="240"/>
      <c r="B8" s="240"/>
      <c r="C8" s="240"/>
      <c r="D8" s="241" t="s">
        <v>44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11"/>
      <c r="P8" s="9"/>
    </row>
    <row r="9" spans="1:16">
      <c r="A9" s="238"/>
      <c r="B9" s="238"/>
      <c r="C9" s="238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3"/>
      <c r="P9" s="10" t="s">
        <v>0</v>
      </c>
    </row>
    <row r="10" spans="1:16" ht="20.100000000000001" customHeight="1">
      <c r="A10" s="238" t="s">
        <v>1</v>
      </c>
      <c r="B10" s="238" t="s">
        <v>3</v>
      </c>
      <c r="C10" s="238" t="s">
        <v>2</v>
      </c>
      <c r="D10" s="17" t="s">
        <v>21</v>
      </c>
      <c r="E10" s="17" t="s">
        <v>21</v>
      </c>
      <c r="F10" s="17" t="s">
        <v>20</v>
      </c>
      <c r="G10" s="17" t="s">
        <v>20</v>
      </c>
      <c r="H10" s="17" t="s">
        <v>20</v>
      </c>
      <c r="I10" s="17" t="s">
        <v>20</v>
      </c>
      <c r="J10" s="17" t="s">
        <v>20</v>
      </c>
      <c r="K10" s="17" t="s">
        <v>20</v>
      </c>
      <c r="L10" s="17" t="s">
        <v>20</v>
      </c>
      <c r="M10" s="17" t="s">
        <v>20</v>
      </c>
      <c r="N10" s="17" t="s">
        <v>20</v>
      </c>
      <c r="O10" s="17" t="s">
        <v>20</v>
      </c>
      <c r="P10" s="12"/>
    </row>
    <row r="11" spans="1:16" ht="20.100000000000001" customHeight="1">
      <c r="A11" s="239"/>
      <c r="B11" s="239"/>
      <c r="C11" s="239"/>
      <c r="D11" s="18" t="s">
        <v>22</v>
      </c>
      <c r="E11" s="18" t="s">
        <v>23</v>
      </c>
      <c r="F11" s="18" t="s">
        <v>24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  <c r="L11" s="18" t="s">
        <v>30</v>
      </c>
      <c r="M11" s="18" t="s">
        <v>31</v>
      </c>
      <c r="N11" s="18" t="s">
        <v>32</v>
      </c>
      <c r="O11" s="18" t="s">
        <v>33</v>
      </c>
      <c r="P11" s="13"/>
    </row>
    <row r="12" spans="1:16" ht="30" customHeight="1">
      <c r="A12" s="244" t="s">
        <v>11</v>
      </c>
      <c r="B12" s="247" t="s">
        <v>12</v>
      </c>
      <c r="C12" s="234" t="s">
        <v>6</v>
      </c>
      <c r="D12" s="234" t="s">
        <v>14</v>
      </c>
      <c r="E12" s="234" t="s">
        <v>15</v>
      </c>
      <c r="F12" s="234" t="s">
        <v>15</v>
      </c>
      <c r="G12" s="234" t="s">
        <v>15</v>
      </c>
      <c r="H12" s="234" t="s">
        <v>15</v>
      </c>
      <c r="I12" s="234" t="s">
        <v>15</v>
      </c>
      <c r="J12" s="234" t="s">
        <v>15</v>
      </c>
      <c r="K12" s="234" t="s">
        <v>15</v>
      </c>
      <c r="L12" s="234" t="s">
        <v>15</v>
      </c>
      <c r="M12" s="234" t="s">
        <v>15</v>
      </c>
      <c r="N12" s="234" t="s">
        <v>15</v>
      </c>
      <c r="O12" s="234" t="s">
        <v>15</v>
      </c>
      <c r="P12" s="14"/>
    </row>
    <row r="13" spans="1:16" ht="30" customHeight="1">
      <c r="A13" s="245"/>
      <c r="B13" s="248"/>
      <c r="C13" s="24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15"/>
    </row>
    <row r="14" spans="1:16" ht="30" customHeight="1">
      <c r="A14" s="246"/>
      <c r="B14" s="249"/>
      <c r="C14" s="246"/>
      <c r="D14" s="105" t="s">
        <v>35</v>
      </c>
      <c r="E14" s="105" t="s">
        <v>96</v>
      </c>
      <c r="F14" s="105" t="s">
        <v>97</v>
      </c>
      <c r="G14" s="105" t="s">
        <v>34</v>
      </c>
      <c r="H14" s="105" t="s">
        <v>36</v>
      </c>
      <c r="I14" s="105" t="s">
        <v>37</v>
      </c>
      <c r="J14" s="105" t="s">
        <v>38</v>
      </c>
      <c r="K14" s="105" t="s">
        <v>39</v>
      </c>
      <c r="L14" s="105" t="s">
        <v>40</v>
      </c>
      <c r="M14" s="105" t="s">
        <v>41</v>
      </c>
      <c r="N14" s="105" t="s">
        <v>42</v>
      </c>
      <c r="O14" s="105" t="s">
        <v>43</v>
      </c>
      <c r="P14" s="16"/>
    </row>
    <row r="15" spans="1:16">
      <c r="A15" t="s">
        <v>4</v>
      </c>
    </row>
    <row r="16" spans="1:16">
      <c r="A16" t="s">
        <v>5</v>
      </c>
    </row>
    <row r="17" spans="1:1">
      <c r="A17" t="s">
        <v>13</v>
      </c>
    </row>
  </sheetData>
  <mergeCells count="25">
    <mergeCell ref="N12:N13"/>
    <mergeCell ref="O12:O13"/>
    <mergeCell ref="D12:D13"/>
    <mergeCell ref="A12:A14"/>
    <mergeCell ref="B12:B14"/>
    <mergeCell ref="C12:C14"/>
    <mergeCell ref="M12:M13"/>
    <mergeCell ref="E12:E13"/>
    <mergeCell ref="F12:F13"/>
    <mergeCell ref="G12:G13"/>
    <mergeCell ref="A2:C2"/>
    <mergeCell ref="A10:A11"/>
    <mergeCell ref="A8:A9"/>
    <mergeCell ref="D8:N8"/>
    <mergeCell ref="B8:B9"/>
    <mergeCell ref="B10:B11"/>
    <mergeCell ref="C10:C11"/>
    <mergeCell ref="D9:O9"/>
    <mergeCell ref="C8:C9"/>
    <mergeCell ref="L12:L13"/>
    <mergeCell ref="H12:H13"/>
    <mergeCell ref="I12:I13"/>
    <mergeCell ref="J12:J13"/>
    <mergeCell ref="K12:K13"/>
    <mergeCell ref="F1:I1"/>
  </mergeCells>
  <phoneticPr fontId="2" type="noConversion"/>
  <hyperlinks>
    <hyperlink ref="B12:B14" location="背景說明!A1" display="連江縣縣庫收入概況"/>
    <hyperlink ref="D14" location="'10512'!A1" display="（105/12）"/>
    <hyperlink ref="E14" location="'10601'!A1" display="（106/1）"/>
    <hyperlink ref="F14" location="'10602'!A1" display="（106/2）"/>
    <hyperlink ref="G14" location="'10603'!A1" display="（106/3）"/>
    <hyperlink ref="H14" location="'10604'!A1" display="（106/4）"/>
    <hyperlink ref="I14" location="'10605'!A1" display="（106/5）"/>
    <hyperlink ref="J14" location="'10606'!A1" display="（106/6）"/>
    <hyperlink ref="K14" location="'10607'!A1" display="（106/7）"/>
    <hyperlink ref="L14" location="'10608'!A1" display="（106/8）"/>
    <hyperlink ref="M14" location="'10609'!A1" display="（106/9）"/>
    <hyperlink ref="N14" location="'10610'!A1" display="（106/10）"/>
    <hyperlink ref="O14" location="'10611'!A1" display="（106/11）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54" customFormat="1" ht="21" customHeight="1">
      <c r="A1" s="264" t="s">
        <v>101</v>
      </c>
      <c r="B1" s="264"/>
      <c r="C1" s="264"/>
      <c r="D1" s="264"/>
      <c r="E1" s="264"/>
      <c r="H1" s="155"/>
    </row>
    <row r="2" spans="1:8" s="154" customFormat="1" ht="28.9" customHeight="1">
      <c r="A2" s="265" t="s">
        <v>102</v>
      </c>
      <c r="B2" s="265"/>
      <c r="C2" s="265"/>
      <c r="D2" s="265"/>
      <c r="E2" s="265"/>
      <c r="H2" s="155"/>
    </row>
    <row r="3" spans="1:8" s="154" customFormat="1" ht="13.15" customHeight="1">
      <c r="A3" s="157"/>
      <c r="B3" s="157"/>
      <c r="C3" s="157"/>
      <c r="D3" s="157"/>
      <c r="E3" s="157"/>
      <c r="H3" s="155"/>
    </row>
    <row r="4" spans="1:8" s="162" customFormat="1" ht="45" customHeight="1">
      <c r="A4" s="158" t="s">
        <v>103</v>
      </c>
      <c r="B4" s="159" t="s">
        <v>104</v>
      </c>
      <c r="C4" s="160" t="s">
        <v>105</v>
      </c>
      <c r="D4" s="160" t="s">
        <v>106</v>
      </c>
      <c r="E4" s="161" t="s">
        <v>107</v>
      </c>
      <c r="H4" s="163"/>
    </row>
    <row r="5" spans="1:8" s="34" customFormat="1" ht="39.950000000000003" customHeight="1">
      <c r="A5" s="29" t="s">
        <v>108</v>
      </c>
      <c r="B5" s="30">
        <f>B6+SUM(B14:B20)</f>
        <v>3143655000</v>
      </c>
      <c r="C5" s="31">
        <f>C6+SUM(C14:C20)</f>
        <v>160289190</v>
      </c>
      <c r="D5" s="31">
        <f>D6+SUM(D14:D20)</f>
        <v>1173253030</v>
      </c>
      <c r="E5" s="32">
        <f t="shared" ref="E5:E20" si="0">D5/B5*100</f>
        <v>37.321303705400247</v>
      </c>
      <c r="F5" s="33"/>
    </row>
    <row r="6" spans="1:8" s="34" customFormat="1" ht="39.950000000000003" customHeight="1">
      <c r="A6" s="35" t="s">
        <v>109</v>
      </c>
      <c r="B6" s="36">
        <f>SUM(B7:B13)</f>
        <v>481804000</v>
      </c>
      <c r="C6" s="37">
        <f>SUM(C7:C13)</f>
        <v>41203952</v>
      </c>
      <c r="D6" s="37">
        <f>SUM(D7:D13)</f>
        <v>294507135</v>
      </c>
      <c r="E6" s="38">
        <f t="shared" si="0"/>
        <v>61.125921536558437</v>
      </c>
      <c r="F6" s="33"/>
    </row>
    <row r="7" spans="1:8" s="34" customFormat="1" ht="39.950000000000003" customHeight="1">
      <c r="A7" s="164" t="s">
        <v>110</v>
      </c>
      <c r="B7" s="36">
        <v>78802000</v>
      </c>
      <c r="C7" s="40">
        <v>6821521</v>
      </c>
      <c r="D7" s="40">
        <v>39223746</v>
      </c>
      <c r="E7" s="38">
        <f t="shared" si="0"/>
        <v>49.775064084667903</v>
      </c>
      <c r="F7" s="33"/>
    </row>
    <row r="8" spans="1:8" s="34" customFormat="1" ht="39.950000000000003" customHeight="1">
      <c r="A8" s="164" t="s">
        <v>111</v>
      </c>
      <c r="B8" s="36">
        <v>385072000</v>
      </c>
      <c r="C8" s="40">
        <v>31944000</v>
      </c>
      <c r="D8" s="40">
        <v>238342386</v>
      </c>
      <c r="E8" s="38">
        <f t="shared" si="0"/>
        <v>61.895537977313332</v>
      </c>
      <c r="F8" s="33"/>
    </row>
    <row r="9" spans="1:8" s="34" customFormat="1" ht="39.950000000000003" customHeight="1">
      <c r="A9" s="41" t="s">
        <v>112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113</v>
      </c>
      <c r="B10" s="36">
        <v>4030000</v>
      </c>
      <c r="C10" s="40">
        <v>724078</v>
      </c>
      <c r="D10" s="40">
        <v>2722858</v>
      </c>
      <c r="E10" s="38">
        <f t="shared" si="0"/>
        <v>67.564714640198503</v>
      </c>
      <c r="F10" s="33"/>
    </row>
    <row r="11" spans="1:8" s="34" customFormat="1" ht="39.950000000000003" customHeight="1">
      <c r="A11" s="165" t="s">
        <v>114</v>
      </c>
      <c r="B11" s="36">
        <v>2520000</v>
      </c>
      <c r="C11" s="40">
        <v>893943</v>
      </c>
      <c r="D11" s="40">
        <v>3371050</v>
      </c>
      <c r="E11" s="38">
        <f t="shared" si="0"/>
        <v>133.77182539682539</v>
      </c>
      <c r="F11" s="33"/>
    </row>
    <row r="12" spans="1:8" s="34" customFormat="1" ht="39.950000000000003" customHeight="1">
      <c r="A12" s="165" t="s">
        <v>115</v>
      </c>
      <c r="B12" s="36">
        <v>7864000</v>
      </c>
      <c r="C12" s="40">
        <v>494327</v>
      </c>
      <c r="D12" s="40">
        <v>9681040</v>
      </c>
      <c r="E12" s="38">
        <f t="shared" si="0"/>
        <v>123.10579857578841</v>
      </c>
      <c r="F12" s="33"/>
    </row>
    <row r="13" spans="1:8" s="34" customFormat="1" ht="39.950000000000003" customHeight="1">
      <c r="A13" s="165" t="s">
        <v>116</v>
      </c>
      <c r="B13" s="36">
        <v>1150000</v>
      </c>
      <c r="C13" s="40">
        <v>326083</v>
      </c>
      <c r="D13" s="40">
        <v>1166055</v>
      </c>
      <c r="E13" s="38">
        <f t="shared" si="0"/>
        <v>101.39608695652174</v>
      </c>
      <c r="F13" s="33"/>
    </row>
    <row r="14" spans="1:8" s="34" customFormat="1" ht="39.950000000000003" customHeight="1">
      <c r="A14" s="35" t="s">
        <v>117</v>
      </c>
      <c r="B14" s="36">
        <v>5060000</v>
      </c>
      <c r="C14" s="40">
        <v>1039307</v>
      </c>
      <c r="D14" s="40">
        <v>2039707</v>
      </c>
      <c r="E14" s="38">
        <f t="shared" si="0"/>
        <v>40.310415019762843</v>
      </c>
      <c r="F14" s="33"/>
    </row>
    <row r="15" spans="1:8" s="34" customFormat="1" ht="39.950000000000003" customHeight="1">
      <c r="A15" s="35" t="s">
        <v>118</v>
      </c>
      <c r="B15" s="36">
        <v>27754000</v>
      </c>
      <c r="C15" s="40">
        <v>3098367</v>
      </c>
      <c r="D15" s="40">
        <v>15009396</v>
      </c>
      <c r="E15" s="38">
        <f t="shared" si="0"/>
        <v>54.080118181163073</v>
      </c>
      <c r="F15" s="33"/>
    </row>
    <row r="16" spans="1:8" s="34" customFormat="1" ht="39.950000000000003" customHeight="1">
      <c r="A16" s="35" t="s">
        <v>119</v>
      </c>
      <c r="B16" s="36">
        <v>17466000</v>
      </c>
      <c r="C16" s="37">
        <v>630238</v>
      </c>
      <c r="D16" s="37">
        <v>6842496</v>
      </c>
      <c r="E16" s="38">
        <f t="shared" si="0"/>
        <v>39.176090690484372</v>
      </c>
      <c r="F16" s="33"/>
    </row>
    <row r="17" spans="1:12" s="34" customFormat="1" ht="39.950000000000003" customHeight="1">
      <c r="A17" s="35" t="s">
        <v>120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121</v>
      </c>
      <c r="B18" s="36">
        <v>2415238000</v>
      </c>
      <c r="C18" s="37">
        <v>114062151</v>
      </c>
      <c r="D18" s="37">
        <v>853004243</v>
      </c>
      <c r="E18" s="38">
        <f t="shared" si="0"/>
        <v>35.317606090993934</v>
      </c>
      <c r="F18" s="33"/>
    </row>
    <row r="19" spans="1:12" s="34" customFormat="1" ht="39.950000000000003" customHeight="1">
      <c r="A19" s="35" t="s">
        <v>122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123</v>
      </c>
      <c r="B20" s="44">
        <f>4513000+10000000</f>
        <v>14513000</v>
      </c>
      <c r="C20" s="45">
        <v>255175</v>
      </c>
      <c r="D20" s="45">
        <v>1850053</v>
      </c>
      <c r="E20" s="46">
        <f t="shared" si="0"/>
        <v>12.747557362364775</v>
      </c>
      <c r="F20" s="33"/>
    </row>
    <row r="21" spans="1:12" s="168" customFormat="1" ht="21" customHeight="1">
      <c r="A21" s="166" t="s">
        <v>124</v>
      </c>
      <c r="B21" s="167"/>
      <c r="C21" s="167"/>
      <c r="D21" s="167"/>
      <c r="E21" s="167"/>
      <c r="F21" s="156"/>
      <c r="G21" s="156"/>
      <c r="H21" s="156"/>
      <c r="I21" s="156"/>
      <c r="L21" s="169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70" customFormat="1" ht="21" customHeight="1">
      <c r="A1" s="266" t="s">
        <v>45</v>
      </c>
      <c r="B1" s="266"/>
      <c r="C1" s="266"/>
      <c r="D1" s="266"/>
      <c r="E1" s="266"/>
      <c r="H1" s="171"/>
    </row>
    <row r="2" spans="1:8" s="170" customFormat="1" ht="28.9" customHeight="1">
      <c r="A2" s="267" t="s">
        <v>125</v>
      </c>
      <c r="B2" s="267"/>
      <c r="C2" s="267"/>
      <c r="D2" s="267"/>
      <c r="E2" s="267"/>
      <c r="H2" s="171"/>
    </row>
    <row r="3" spans="1:8" s="170" customFormat="1" ht="13.15" customHeight="1">
      <c r="A3" s="173"/>
      <c r="B3" s="173"/>
      <c r="C3" s="173"/>
      <c r="D3" s="173"/>
      <c r="E3" s="173"/>
      <c r="H3" s="171"/>
    </row>
    <row r="4" spans="1:8" s="178" customFormat="1" ht="45" customHeight="1">
      <c r="A4" s="174" t="s">
        <v>47</v>
      </c>
      <c r="B4" s="175" t="s">
        <v>48</v>
      </c>
      <c r="C4" s="176" t="s">
        <v>49</v>
      </c>
      <c r="D4" s="176" t="s">
        <v>50</v>
      </c>
      <c r="E4" s="177" t="s">
        <v>51</v>
      </c>
      <c r="H4" s="179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145628435</v>
      </c>
      <c r="D5" s="31">
        <f>D6+SUM(D14:D20)</f>
        <v>1318881465</v>
      </c>
      <c r="E5" s="32">
        <f t="shared" ref="E5:E20" si="0">D5/B5*100</f>
        <v>41.953759715999375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39862023</v>
      </c>
      <c r="D6" s="37">
        <f>SUM(D7:D13)</f>
        <v>334369158</v>
      </c>
      <c r="E6" s="38">
        <f t="shared" si="0"/>
        <v>69.399415114859991</v>
      </c>
      <c r="F6" s="33"/>
    </row>
    <row r="7" spans="1:8" s="34" customFormat="1" ht="39.950000000000003" customHeight="1">
      <c r="A7" s="180" t="s">
        <v>54</v>
      </c>
      <c r="B7" s="36">
        <v>78802000</v>
      </c>
      <c r="C7" s="40">
        <v>6821521</v>
      </c>
      <c r="D7" s="40">
        <v>46045267</v>
      </c>
      <c r="E7" s="38">
        <f t="shared" si="0"/>
        <v>58.431596913783913</v>
      </c>
      <c r="F7" s="33"/>
    </row>
    <row r="8" spans="1:8" s="34" customFormat="1" ht="39.950000000000003" customHeight="1">
      <c r="A8" s="180" t="s">
        <v>55</v>
      </c>
      <c r="B8" s="36">
        <v>385072000</v>
      </c>
      <c r="C8" s="40">
        <v>31944000</v>
      </c>
      <c r="D8" s="40">
        <v>270286386</v>
      </c>
      <c r="E8" s="38">
        <f t="shared" si="0"/>
        <v>70.191129451115629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379295</v>
      </c>
      <c r="D10" s="40">
        <v>3102153</v>
      </c>
      <c r="E10" s="38">
        <f t="shared" si="0"/>
        <v>76.976501240694802</v>
      </c>
      <c r="F10" s="33"/>
    </row>
    <row r="11" spans="1:8" s="34" customFormat="1" ht="39.950000000000003" customHeight="1">
      <c r="A11" s="181" t="s">
        <v>58</v>
      </c>
      <c r="B11" s="36">
        <v>2520000</v>
      </c>
      <c r="C11" s="40">
        <v>22855</v>
      </c>
      <c r="D11" s="40">
        <v>3393905</v>
      </c>
      <c r="E11" s="38">
        <f t="shared" si="0"/>
        <v>134.67876984126985</v>
      </c>
      <c r="F11" s="33"/>
    </row>
    <row r="12" spans="1:8" s="34" customFormat="1" ht="39.950000000000003" customHeight="1">
      <c r="A12" s="181" t="s">
        <v>59</v>
      </c>
      <c r="B12" s="36">
        <v>7864000</v>
      </c>
      <c r="C12" s="40">
        <v>495894</v>
      </c>
      <c r="D12" s="40">
        <v>10176934</v>
      </c>
      <c r="E12" s="38">
        <f t="shared" si="0"/>
        <v>129.41167344862666</v>
      </c>
      <c r="F12" s="33"/>
    </row>
    <row r="13" spans="1:8" s="34" customFormat="1" ht="39.950000000000003" customHeight="1">
      <c r="A13" s="181" t="s">
        <v>60</v>
      </c>
      <c r="B13" s="36">
        <v>1150000</v>
      </c>
      <c r="C13" s="40">
        <v>198458</v>
      </c>
      <c r="D13" s="40">
        <v>1364513</v>
      </c>
      <c r="E13" s="38">
        <f t="shared" si="0"/>
        <v>118.65330434782608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-272403</v>
      </c>
      <c r="D14" s="40">
        <v>1767304</v>
      </c>
      <c r="E14" s="38">
        <f t="shared" si="0"/>
        <v>34.926956521739136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2172858</v>
      </c>
      <c r="D15" s="40">
        <v>17182254</v>
      </c>
      <c r="E15" s="38">
        <f t="shared" si="0"/>
        <v>61.909108596958994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1344468</v>
      </c>
      <c r="D16" s="37">
        <v>8186964</v>
      </c>
      <c r="E16" s="38">
        <f t="shared" si="0"/>
        <v>46.873720371006527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102155297</v>
      </c>
      <c r="D18" s="37">
        <v>955159540</v>
      </c>
      <c r="E18" s="38">
        <f t="shared" si="0"/>
        <v>39.5472222613258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366192</v>
      </c>
      <c r="D20" s="45">
        <v>2216245</v>
      </c>
      <c r="E20" s="46">
        <f t="shared" si="0"/>
        <v>15.270757252118791</v>
      </c>
      <c r="F20" s="33"/>
    </row>
    <row r="21" spans="1:12" s="184" customFormat="1" ht="21" customHeight="1">
      <c r="A21" s="182" t="s">
        <v>94</v>
      </c>
      <c r="B21" s="183"/>
      <c r="C21" s="183"/>
      <c r="D21" s="183"/>
      <c r="E21" s="183"/>
      <c r="F21" s="172"/>
      <c r="G21" s="172"/>
      <c r="H21" s="172"/>
      <c r="I21" s="172"/>
      <c r="L21" s="185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21" sqref="D2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86" customFormat="1" ht="21" customHeight="1">
      <c r="A1" s="268" t="s">
        <v>45</v>
      </c>
      <c r="B1" s="268"/>
      <c r="C1" s="268"/>
      <c r="D1" s="268"/>
      <c r="E1" s="268"/>
      <c r="H1" s="187"/>
    </row>
    <row r="2" spans="1:8" s="186" customFormat="1" ht="28.9" customHeight="1">
      <c r="A2" s="269" t="s">
        <v>126</v>
      </c>
      <c r="B2" s="269"/>
      <c r="C2" s="269"/>
      <c r="D2" s="269"/>
      <c r="E2" s="269"/>
      <c r="H2" s="187"/>
    </row>
    <row r="3" spans="1:8" s="186" customFormat="1" ht="13.15" customHeight="1">
      <c r="A3" s="189"/>
      <c r="B3" s="189"/>
      <c r="C3" s="189"/>
      <c r="D3" s="189"/>
      <c r="E3" s="189"/>
      <c r="H3" s="187"/>
    </row>
    <row r="4" spans="1:8" s="194" customFormat="1" ht="45" customHeight="1">
      <c r="A4" s="190" t="s">
        <v>47</v>
      </c>
      <c r="B4" s="191" t="s">
        <v>48</v>
      </c>
      <c r="C4" s="192" t="s">
        <v>49</v>
      </c>
      <c r="D4" s="192" t="s">
        <v>50</v>
      </c>
      <c r="E4" s="193" t="s">
        <v>51</v>
      </c>
      <c r="H4" s="195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238969234</v>
      </c>
      <c r="D5" s="31">
        <f>D6+SUM(D14:D20)</f>
        <v>1557850699</v>
      </c>
      <c r="E5" s="32">
        <f t="shared" ref="E5:E20" si="0">D5/B5*100</f>
        <v>49.555396473213506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40437401</v>
      </c>
      <c r="D6" s="37">
        <f>SUM(D7:D13)</f>
        <v>374806559</v>
      </c>
      <c r="E6" s="38">
        <f t="shared" si="0"/>
        <v>77.792330283683825</v>
      </c>
      <c r="F6" s="33"/>
    </row>
    <row r="7" spans="1:8" s="34" customFormat="1" ht="39.950000000000003" customHeight="1">
      <c r="A7" s="196" t="s">
        <v>54</v>
      </c>
      <c r="B7" s="36">
        <v>78802000</v>
      </c>
      <c r="C7" s="40">
        <v>6821521</v>
      </c>
      <c r="D7" s="40">
        <v>52866788</v>
      </c>
      <c r="E7" s="38">
        <f t="shared" si="0"/>
        <v>67.088129742899923</v>
      </c>
      <c r="F7" s="33"/>
    </row>
    <row r="8" spans="1:8" s="34" customFormat="1" ht="39.950000000000003" customHeight="1">
      <c r="A8" s="196" t="s">
        <v>55</v>
      </c>
      <c r="B8" s="36">
        <v>385072000</v>
      </c>
      <c r="C8" s="40">
        <v>32257000</v>
      </c>
      <c r="D8" s="40">
        <v>302543386</v>
      </c>
      <c r="E8" s="38">
        <f t="shared" si="0"/>
        <v>78.568004425146469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880422</v>
      </c>
      <c r="D10" s="40">
        <v>3982575</v>
      </c>
      <c r="E10" s="38">
        <f t="shared" si="0"/>
        <v>98.823200992555826</v>
      </c>
      <c r="F10" s="33"/>
    </row>
    <row r="11" spans="1:8" s="34" customFormat="1" ht="39.950000000000003" customHeight="1">
      <c r="A11" s="197" t="s">
        <v>58</v>
      </c>
      <c r="B11" s="36">
        <v>2520000</v>
      </c>
      <c r="C11" s="40">
        <v>106131</v>
      </c>
      <c r="D11" s="40">
        <v>3500036</v>
      </c>
      <c r="E11" s="38">
        <f t="shared" si="0"/>
        <v>138.89031746031745</v>
      </c>
      <c r="F11" s="33"/>
    </row>
    <row r="12" spans="1:8" s="34" customFormat="1" ht="39.950000000000003" customHeight="1">
      <c r="A12" s="197" t="s">
        <v>59</v>
      </c>
      <c r="B12" s="36">
        <v>7864000</v>
      </c>
      <c r="C12" s="40">
        <v>316714</v>
      </c>
      <c r="D12" s="40">
        <v>10493648</v>
      </c>
      <c r="E12" s="38">
        <f t="shared" si="0"/>
        <v>133.43906408952188</v>
      </c>
      <c r="F12" s="33"/>
    </row>
    <row r="13" spans="1:8" s="34" customFormat="1" ht="39.950000000000003" customHeight="1">
      <c r="A13" s="197" t="s">
        <v>60</v>
      </c>
      <c r="B13" s="36">
        <v>1150000</v>
      </c>
      <c r="C13" s="40">
        <v>55613</v>
      </c>
      <c r="D13" s="40">
        <v>1420126</v>
      </c>
      <c r="E13" s="38">
        <f t="shared" si="0"/>
        <v>123.48921739130434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409970</v>
      </c>
      <c r="D14" s="40">
        <v>2177274</v>
      </c>
      <c r="E14" s="38">
        <f t="shared" si="0"/>
        <v>43.029130434782608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2463096</v>
      </c>
      <c r="D15" s="40">
        <v>19645350</v>
      </c>
      <c r="E15" s="38">
        <f t="shared" si="0"/>
        <v>70.783850976435829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348982</v>
      </c>
      <c r="D16" s="37">
        <v>8535946</v>
      </c>
      <c r="E16" s="38">
        <f t="shared" si="0"/>
        <v>48.871785182640558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194985030</v>
      </c>
      <c r="D18" s="37">
        <v>1150144570</v>
      </c>
      <c r="E18" s="38">
        <f t="shared" si="0"/>
        <v>47.620340935344672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324755</v>
      </c>
      <c r="D20" s="45">
        <v>2541000</v>
      </c>
      <c r="E20" s="46">
        <f t="shared" si="0"/>
        <v>17.508440708330461</v>
      </c>
      <c r="F20" s="33"/>
    </row>
    <row r="21" spans="1:12" s="200" customFormat="1" ht="21" customHeight="1">
      <c r="A21" s="198" t="s">
        <v>94</v>
      </c>
      <c r="B21" s="199"/>
      <c r="C21" s="199"/>
      <c r="D21" s="199"/>
      <c r="E21" s="199"/>
      <c r="F21" s="188"/>
      <c r="G21" s="188"/>
      <c r="H21" s="188"/>
      <c r="I21" s="188"/>
      <c r="L21" s="201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21" sqref="D2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202" customFormat="1" ht="21" customHeight="1">
      <c r="A1" s="270" t="s">
        <v>45</v>
      </c>
      <c r="B1" s="270"/>
      <c r="C1" s="270"/>
      <c r="D1" s="270"/>
      <c r="E1" s="270"/>
      <c r="H1" s="203"/>
    </row>
    <row r="2" spans="1:8" s="202" customFormat="1" ht="28.9" customHeight="1">
      <c r="A2" s="271" t="s">
        <v>127</v>
      </c>
      <c r="B2" s="271"/>
      <c r="C2" s="271"/>
      <c r="D2" s="271"/>
      <c r="E2" s="271"/>
      <c r="H2" s="203"/>
    </row>
    <row r="3" spans="1:8" s="202" customFormat="1" ht="13.15" customHeight="1">
      <c r="A3" s="205"/>
      <c r="B3" s="205"/>
      <c r="C3" s="205"/>
      <c r="D3" s="205"/>
      <c r="E3" s="205"/>
      <c r="H3" s="203"/>
    </row>
    <row r="4" spans="1:8" s="210" customFormat="1" ht="45" customHeight="1">
      <c r="A4" s="206" t="s">
        <v>47</v>
      </c>
      <c r="B4" s="207" t="s">
        <v>48</v>
      </c>
      <c r="C4" s="208" t="s">
        <v>49</v>
      </c>
      <c r="D4" s="208" t="s">
        <v>50</v>
      </c>
      <c r="E4" s="209" t="s">
        <v>51</v>
      </c>
      <c r="H4" s="211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157129109</v>
      </c>
      <c r="D5" s="31">
        <f>D6+SUM(D14:D20)</f>
        <v>1714979808</v>
      </c>
      <c r="E5" s="32">
        <f t="shared" ref="E5:E20" si="0">D5/B5*100</f>
        <v>54.553690147296699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39431666</v>
      </c>
      <c r="D6" s="37">
        <f>SUM(D7:D13)</f>
        <v>414238225</v>
      </c>
      <c r="E6" s="38">
        <f t="shared" si="0"/>
        <v>85.976501855526308</v>
      </c>
      <c r="F6" s="33"/>
    </row>
    <row r="7" spans="1:8" s="34" customFormat="1" ht="39.950000000000003" customHeight="1">
      <c r="A7" s="212" t="s">
        <v>54</v>
      </c>
      <c r="B7" s="36">
        <v>78802000</v>
      </c>
      <c r="C7" s="40">
        <v>6821521</v>
      </c>
      <c r="D7" s="40">
        <v>59688309</v>
      </c>
      <c r="E7" s="38">
        <f t="shared" si="0"/>
        <v>75.74466257201594</v>
      </c>
      <c r="F7" s="33"/>
    </row>
    <row r="8" spans="1:8" s="34" customFormat="1" ht="39.950000000000003" customHeight="1">
      <c r="A8" s="212" t="s">
        <v>55</v>
      </c>
      <c r="B8" s="36">
        <v>385072000</v>
      </c>
      <c r="C8" s="40">
        <v>31944000</v>
      </c>
      <c r="D8" s="40">
        <v>334487386</v>
      </c>
      <c r="E8" s="38">
        <f t="shared" si="0"/>
        <v>86.863595898948759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332612</v>
      </c>
      <c r="D10" s="40">
        <v>4315187</v>
      </c>
      <c r="E10" s="38">
        <f t="shared" si="0"/>
        <v>107.07660049627792</v>
      </c>
      <c r="F10" s="33"/>
    </row>
    <row r="11" spans="1:8" s="34" customFormat="1" ht="39.950000000000003" customHeight="1">
      <c r="A11" s="213" t="s">
        <v>58</v>
      </c>
      <c r="B11" s="36">
        <v>2520000</v>
      </c>
      <c r="C11" s="40">
        <v>36960</v>
      </c>
      <c r="D11" s="40">
        <v>3536996</v>
      </c>
      <c r="E11" s="38">
        <f t="shared" si="0"/>
        <v>140.35698412698412</v>
      </c>
      <c r="F11" s="33"/>
    </row>
    <row r="12" spans="1:8" s="34" customFormat="1" ht="39.950000000000003" customHeight="1">
      <c r="A12" s="213" t="s">
        <v>59</v>
      </c>
      <c r="B12" s="36">
        <v>7864000</v>
      </c>
      <c r="C12" s="40">
        <v>149279</v>
      </c>
      <c r="D12" s="40">
        <v>10642927</v>
      </c>
      <c r="E12" s="38">
        <f t="shared" si="0"/>
        <v>135.33732197355036</v>
      </c>
      <c r="F12" s="33"/>
    </row>
    <row r="13" spans="1:8" s="34" customFormat="1" ht="39.950000000000003" customHeight="1">
      <c r="A13" s="213" t="s">
        <v>60</v>
      </c>
      <c r="B13" s="36">
        <v>1150000</v>
      </c>
      <c r="C13" s="40">
        <v>147294</v>
      </c>
      <c r="D13" s="40">
        <v>1567420</v>
      </c>
      <c r="E13" s="38">
        <f t="shared" si="0"/>
        <v>136.29739130434783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293773</v>
      </c>
      <c r="D14" s="40">
        <v>2471047</v>
      </c>
      <c r="E14" s="38">
        <f t="shared" si="0"/>
        <v>48.834920948616599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2117850</v>
      </c>
      <c r="D15" s="40">
        <v>21763200</v>
      </c>
      <c r="E15" s="38">
        <f t="shared" si="0"/>
        <v>78.414642934351804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631679</v>
      </c>
      <c r="D16" s="37">
        <v>9167625</v>
      </c>
      <c r="E16" s="38">
        <f t="shared" si="0"/>
        <v>52.488406046032289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106651022</v>
      </c>
      <c r="D18" s="37">
        <v>1256795592</v>
      </c>
      <c r="E18" s="38">
        <f t="shared" si="0"/>
        <v>52.036097146533798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8003119</v>
      </c>
      <c r="D20" s="45">
        <v>10544119</v>
      </c>
      <c r="E20" s="46">
        <f t="shared" si="0"/>
        <v>72.652924963825541</v>
      </c>
      <c r="F20" s="33"/>
    </row>
    <row r="21" spans="1:12" s="216" customFormat="1" ht="21" customHeight="1">
      <c r="A21" s="214" t="s">
        <v>94</v>
      </c>
      <c r="B21" s="215"/>
      <c r="C21" s="215"/>
      <c r="D21" s="215"/>
      <c r="E21" s="215"/>
      <c r="F21" s="204"/>
      <c r="G21" s="204"/>
      <c r="H21" s="204"/>
      <c r="I21" s="204"/>
      <c r="L21" s="217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218" customFormat="1" ht="21" customHeight="1">
      <c r="A1" s="272" t="s">
        <v>45</v>
      </c>
      <c r="B1" s="272"/>
      <c r="C1" s="272"/>
      <c r="D1" s="272"/>
      <c r="E1" s="272"/>
      <c r="H1" s="219"/>
    </row>
    <row r="2" spans="1:8" s="218" customFormat="1" ht="28.9" customHeight="1">
      <c r="A2" s="273" t="s">
        <v>128</v>
      </c>
      <c r="B2" s="273"/>
      <c r="C2" s="273"/>
      <c r="D2" s="273"/>
      <c r="E2" s="273"/>
      <c r="H2" s="219"/>
    </row>
    <row r="3" spans="1:8" s="218" customFormat="1" ht="13.15" customHeight="1">
      <c r="A3" s="221"/>
      <c r="B3" s="221"/>
      <c r="C3" s="221"/>
      <c r="D3" s="221"/>
      <c r="E3" s="221"/>
      <c r="H3" s="219"/>
    </row>
    <row r="4" spans="1:8" s="226" customFormat="1" ht="45" customHeight="1">
      <c r="A4" s="222" t="s">
        <v>47</v>
      </c>
      <c r="B4" s="223" t="s">
        <v>48</v>
      </c>
      <c r="C4" s="224" t="s">
        <v>49</v>
      </c>
      <c r="D4" s="224" t="s">
        <v>50</v>
      </c>
      <c r="E4" s="225" t="s">
        <v>51</v>
      </c>
      <c r="H4" s="227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256894856</v>
      </c>
      <c r="D5" s="31">
        <f>D6+SUM(D14:D20)</f>
        <v>1971874664</v>
      </c>
      <c r="E5" s="32">
        <f t="shared" ref="E5:E20" si="0">D5/B5*100</f>
        <v>62.725542847418048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38889806</v>
      </c>
      <c r="D6" s="37">
        <f>SUM(D7:D13)</f>
        <v>453128031</v>
      </c>
      <c r="E6" s="38">
        <f t="shared" si="0"/>
        <v>94.048208607649585</v>
      </c>
      <c r="F6" s="33"/>
    </row>
    <row r="7" spans="1:8" s="34" customFormat="1" ht="39.950000000000003" customHeight="1">
      <c r="A7" s="228" t="s">
        <v>54</v>
      </c>
      <c r="B7" s="36">
        <v>78802000</v>
      </c>
      <c r="C7" s="40">
        <v>5968831</v>
      </c>
      <c r="D7" s="40">
        <v>65657140</v>
      </c>
      <c r="E7" s="38">
        <f t="shared" si="0"/>
        <v>83.319128956117865</v>
      </c>
      <c r="F7" s="33"/>
    </row>
    <row r="8" spans="1:8" s="34" customFormat="1" ht="39.950000000000003" customHeight="1">
      <c r="A8" s="228" t="s">
        <v>55</v>
      </c>
      <c r="B8" s="36">
        <v>385072000</v>
      </c>
      <c r="C8" s="40">
        <v>31944000</v>
      </c>
      <c r="D8" s="40">
        <v>366431386</v>
      </c>
      <c r="E8" s="38">
        <f t="shared" si="0"/>
        <v>95.159187372751077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140677</v>
      </c>
      <c r="D9" s="40">
        <v>140677</v>
      </c>
      <c r="E9" s="38">
        <f t="shared" si="0"/>
        <v>5.945773457311919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519818</v>
      </c>
      <c r="D10" s="40">
        <v>4835005</v>
      </c>
      <c r="E10" s="38">
        <f t="shared" si="0"/>
        <v>119.97531017369727</v>
      </c>
      <c r="F10" s="33"/>
    </row>
    <row r="11" spans="1:8" s="34" customFormat="1" ht="39.950000000000003" customHeight="1">
      <c r="A11" s="229" t="s">
        <v>58</v>
      </c>
      <c r="B11" s="36">
        <v>2520000</v>
      </c>
      <c r="C11" s="40">
        <v>12103</v>
      </c>
      <c r="D11" s="40">
        <v>3549099</v>
      </c>
      <c r="E11" s="38">
        <f t="shared" si="0"/>
        <v>140.8372619047619</v>
      </c>
      <c r="F11" s="33"/>
    </row>
    <row r="12" spans="1:8" s="34" customFormat="1" ht="39.950000000000003" customHeight="1">
      <c r="A12" s="229" t="s">
        <v>59</v>
      </c>
      <c r="B12" s="36">
        <v>7864000</v>
      </c>
      <c r="C12" s="40">
        <v>158995</v>
      </c>
      <c r="D12" s="40">
        <v>10801922</v>
      </c>
      <c r="E12" s="38">
        <f t="shared" si="0"/>
        <v>137.35913021363174</v>
      </c>
      <c r="F12" s="33"/>
    </row>
    <row r="13" spans="1:8" s="34" customFormat="1" ht="39.950000000000003" customHeight="1">
      <c r="A13" s="229" t="s">
        <v>60</v>
      </c>
      <c r="B13" s="36">
        <v>1150000</v>
      </c>
      <c r="C13" s="40">
        <v>145382</v>
      </c>
      <c r="D13" s="40">
        <v>1712802</v>
      </c>
      <c r="E13" s="38">
        <f t="shared" si="0"/>
        <v>148.93930434782609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83703</v>
      </c>
      <c r="D14" s="40">
        <v>2554750</v>
      </c>
      <c r="E14" s="38">
        <f t="shared" si="0"/>
        <v>50.489130434782616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1687777</v>
      </c>
      <c r="D15" s="40">
        <v>23450977</v>
      </c>
      <c r="E15" s="38">
        <f t="shared" si="0"/>
        <v>84.495845643871164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260166</v>
      </c>
      <c r="D16" s="37">
        <v>9427791</v>
      </c>
      <c r="E16" s="38">
        <f t="shared" si="0"/>
        <v>53.977962899347297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215703246</v>
      </c>
      <c r="D18" s="37">
        <v>1472498838</v>
      </c>
      <c r="E18" s="38">
        <f t="shared" si="0"/>
        <v>60.967028425356006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270158</v>
      </c>
      <c r="D20" s="45">
        <v>10814277</v>
      </c>
      <c r="E20" s="46">
        <f t="shared" si="0"/>
        <v>74.514414662716192</v>
      </c>
      <c r="F20" s="33"/>
    </row>
    <row r="21" spans="1:12" s="232" customFormat="1" ht="21" customHeight="1">
      <c r="A21" s="230" t="s">
        <v>94</v>
      </c>
      <c r="B21" s="231"/>
      <c r="C21" s="231"/>
      <c r="D21" s="231"/>
      <c r="E21" s="231"/>
      <c r="F21" s="220"/>
      <c r="G21" s="220"/>
      <c r="H21" s="220"/>
      <c r="I21" s="220"/>
      <c r="L21" s="233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M14" sqref="M14"/>
    </sheetView>
  </sheetViews>
  <sheetFormatPr defaultRowHeight="16.5"/>
  <sheetData/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228600</xdr:colOff>
                <xdr:row>0</xdr:row>
                <xdr:rowOff>123825</xdr:rowOff>
              </from>
              <to>
                <xdr:col>9</xdr:col>
                <xdr:colOff>161925</xdr:colOff>
                <xdr:row>40</xdr:row>
                <xdr:rowOff>171450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B13" sqref="B13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9" customFormat="1" ht="21" customHeight="1">
      <c r="A1" s="250" t="s">
        <v>45</v>
      </c>
      <c r="B1" s="250"/>
      <c r="C1" s="250"/>
      <c r="D1" s="250"/>
      <c r="E1" s="250"/>
      <c r="H1" s="20"/>
    </row>
    <row r="2" spans="1:8" s="19" customFormat="1" ht="28.9" customHeight="1">
      <c r="A2" s="251" t="s">
        <v>46</v>
      </c>
      <c r="B2" s="251"/>
      <c r="C2" s="251"/>
      <c r="D2" s="251"/>
      <c r="E2" s="251"/>
      <c r="H2" s="20"/>
    </row>
    <row r="3" spans="1:8" s="19" customFormat="1" ht="13.15" customHeight="1">
      <c r="A3" s="22"/>
      <c r="B3" s="22"/>
      <c r="C3" s="22"/>
      <c r="D3" s="22"/>
      <c r="E3" s="22"/>
      <c r="H3" s="20"/>
    </row>
    <row r="4" spans="1:8" s="27" customFormat="1" ht="45" customHeight="1">
      <c r="A4" s="23" t="s">
        <v>47</v>
      </c>
      <c r="B4" s="24" t="s">
        <v>48</v>
      </c>
      <c r="C4" s="25" t="s">
        <v>49</v>
      </c>
      <c r="D4" s="25" t="s">
        <v>50</v>
      </c>
      <c r="E4" s="26" t="s">
        <v>51</v>
      </c>
      <c r="H4" s="28"/>
    </row>
    <row r="5" spans="1:8" s="34" customFormat="1" ht="39.950000000000003" customHeight="1">
      <c r="A5" s="29" t="s">
        <v>52</v>
      </c>
      <c r="B5" s="30">
        <f>B6+SUM(B14:B20)</f>
        <v>3332545000</v>
      </c>
      <c r="C5" s="31">
        <f>C6+SUM(C14:C20)</f>
        <v>716524521</v>
      </c>
      <c r="D5" s="31">
        <f>D6+SUM(D14:D20)</f>
        <v>2712980088</v>
      </c>
      <c r="E5" s="32">
        <f t="shared" ref="E5:E20" si="0">D5/B5*100</f>
        <v>81.408655787093636</v>
      </c>
      <c r="F5" s="33"/>
    </row>
    <row r="6" spans="1:8" s="34" customFormat="1" ht="39.950000000000003" customHeight="1">
      <c r="A6" s="35" t="s">
        <v>53</v>
      </c>
      <c r="B6" s="36">
        <f>SUM(B7:B13)</f>
        <v>486422000</v>
      </c>
      <c r="C6" s="37">
        <f>SUM(C7:C13)</f>
        <v>47244415</v>
      </c>
      <c r="D6" s="37">
        <f>SUM(D7:D13)</f>
        <v>491953832</v>
      </c>
      <c r="E6" s="38">
        <f t="shared" si="0"/>
        <v>101.13724954874574</v>
      </c>
      <c r="F6" s="33"/>
    </row>
    <row r="7" spans="1:8" s="34" customFormat="1" ht="39.950000000000003" customHeight="1">
      <c r="A7" s="39" t="s">
        <v>54</v>
      </c>
      <c r="B7" s="36">
        <v>81410000</v>
      </c>
      <c r="C7" s="40">
        <v>14839458</v>
      </c>
      <c r="D7" s="40">
        <v>78719992</v>
      </c>
      <c r="E7" s="38">
        <f t="shared" si="0"/>
        <v>96.695727797567869</v>
      </c>
      <c r="F7" s="33"/>
    </row>
    <row r="8" spans="1:8" s="34" customFormat="1" ht="39.950000000000003" customHeight="1">
      <c r="A8" s="39" t="s">
        <v>55</v>
      </c>
      <c r="B8" s="36">
        <v>387564000</v>
      </c>
      <c r="C8" s="40">
        <v>26968969</v>
      </c>
      <c r="D8" s="40">
        <v>387556615</v>
      </c>
      <c r="E8" s="38">
        <f t="shared" si="0"/>
        <v>99.998094508261858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2724815</v>
      </c>
      <c r="D9" s="40">
        <v>2914085</v>
      </c>
      <c r="E9" s="38">
        <f t="shared" si="0"/>
        <v>123.16504649196958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1876634</v>
      </c>
      <c r="D10" s="40">
        <v>5947881</v>
      </c>
      <c r="E10" s="38">
        <f t="shared" si="0"/>
        <v>147.59009925558314</v>
      </c>
      <c r="F10" s="33"/>
    </row>
    <row r="11" spans="1:8" s="34" customFormat="1" ht="39.950000000000003" customHeight="1">
      <c r="A11" s="42" t="s">
        <v>58</v>
      </c>
      <c r="B11" s="36">
        <v>2520000</v>
      </c>
      <c r="C11" s="40">
        <v>27350</v>
      </c>
      <c r="D11" s="40">
        <v>2833007</v>
      </c>
      <c r="E11" s="38">
        <f t="shared" si="0"/>
        <v>112.42091269841271</v>
      </c>
      <c r="F11" s="33"/>
    </row>
    <row r="12" spans="1:8" s="34" customFormat="1" ht="39.950000000000003" customHeight="1">
      <c r="A12" s="42" t="s">
        <v>59</v>
      </c>
      <c r="B12" s="36">
        <v>7382000</v>
      </c>
      <c r="C12" s="40">
        <v>341212</v>
      </c>
      <c r="D12" s="40">
        <v>10305311</v>
      </c>
      <c r="E12" s="38">
        <f t="shared" si="0"/>
        <v>139.60052831211053</v>
      </c>
      <c r="F12" s="33"/>
    </row>
    <row r="13" spans="1:8" s="34" customFormat="1" ht="39.950000000000003" customHeight="1">
      <c r="A13" s="42" t="s">
        <v>60</v>
      </c>
      <c r="B13" s="36">
        <v>1150000</v>
      </c>
      <c r="C13" s="40">
        <v>465977</v>
      </c>
      <c r="D13" s="40">
        <v>3676941</v>
      </c>
      <c r="E13" s="38">
        <f t="shared" si="0"/>
        <v>319.73399999999998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-24212037</v>
      </c>
      <c r="D14" s="40">
        <v>7129977</v>
      </c>
      <c r="E14" s="38">
        <f t="shared" si="0"/>
        <v>140.90863636363636</v>
      </c>
      <c r="F14" s="33"/>
    </row>
    <row r="15" spans="1:8" s="34" customFormat="1" ht="39.950000000000003" customHeight="1">
      <c r="A15" s="35" t="s">
        <v>62</v>
      </c>
      <c r="B15" s="36">
        <v>27908000</v>
      </c>
      <c r="C15" s="40">
        <v>7436489</v>
      </c>
      <c r="D15" s="40">
        <v>32779226</v>
      </c>
      <c r="E15" s="38">
        <f t="shared" si="0"/>
        <v>117.45458649849505</v>
      </c>
      <c r="F15" s="33"/>
    </row>
    <row r="16" spans="1:8" s="34" customFormat="1" ht="39.950000000000003" customHeight="1">
      <c r="A16" s="35" t="s">
        <v>63</v>
      </c>
      <c r="B16" s="36">
        <f>8825000+149940000</f>
        <v>158765000</v>
      </c>
      <c r="C16" s="37">
        <f>188628+149940000</f>
        <v>150128628</v>
      </c>
      <c r="D16" s="37">
        <f>6235680+149940000</f>
        <v>156175680</v>
      </c>
      <c r="E16" s="38">
        <f t="shared" si="0"/>
        <v>98.369086385538367</v>
      </c>
      <c r="F16" s="33"/>
    </row>
    <row r="17" spans="1:12" s="34" customFormat="1" ht="39.950000000000003" customHeight="1">
      <c r="A17" s="35" t="s">
        <v>64</v>
      </c>
      <c r="B17" s="36">
        <v>11000000</v>
      </c>
      <c r="C17" s="40">
        <v>10000000</v>
      </c>
      <c r="D17" s="40">
        <v>10000000</v>
      </c>
      <c r="E17" s="38">
        <f t="shared" si="0"/>
        <v>90.909090909090907</v>
      </c>
      <c r="F17" s="33"/>
    </row>
    <row r="18" spans="1:12" s="34" customFormat="1" ht="39.950000000000003" customHeight="1">
      <c r="A18" s="35" t="s">
        <v>65</v>
      </c>
      <c r="B18" s="36">
        <v>2468972000</v>
      </c>
      <c r="C18" s="37">
        <v>516694959</v>
      </c>
      <c r="D18" s="37">
        <v>2001588423</v>
      </c>
      <c r="E18" s="38">
        <f t="shared" si="0"/>
        <v>81.069709296014707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5000000</v>
      </c>
      <c r="D19" s="40">
        <v>5000000</v>
      </c>
      <c r="E19" s="38">
        <f t="shared" si="0"/>
        <v>2.9411591696519435</v>
      </c>
      <c r="F19" s="33"/>
    </row>
    <row r="20" spans="1:12" s="34" customFormat="1" ht="39.950000000000003" customHeight="1">
      <c r="A20" s="43" t="s">
        <v>67</v>
      </c>
      <c r="B20" s="44">
        <v>4417000</v>
      </c>
      <c r="C20" s="45">
        <v>4232067</v>
      </c>
      <c r="D20" s="45">
        <v>8352950</v>
      </c>
      <c r="E20" s="46">
        <f t="shared" si="0"/>
        <v>189.10912383971021</v>
      </c>
      <c r="F20" s="33"/>
    </row>
    <row r="21" spans="1:12" s="49" customFormat="1" ht="21" customHeight="1">
      <c r="A21" s="47" t="s">
        <v>68</v>
      </c>
      <c r="B21" s="48"/>
      <c r="C21" s="48"/>
      <c r="D21" s="48"/>
      <c r="E21" s="48"/>
      <c r="F21" s="21"/>
      <c r="G21" s="21"/>
      <c r="H21" s="21"/>
      <c r="I21" s="21"/>
      <c r="L21" s="50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10" sqref="D10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57" customFormat="1" ht="21" customHeight="1">
      <c r="A1" s="252" t="s">
        <v>69</v>
      </c>
      <c r="B1" s="252"/>
      <c r="C1" s="252"/>
      <c r="D1" s="252"/>
      <c r="E1" s="252"/>
      <c r="H1" s="58"/>
    </row>
    <row r="2" spans="1:8" s="57" customFormat="1" ht="28.9" customHeight="1">
      <c r="A2" s="253" t="s">
        <v>70</v>
      </c>
      <c r="B2" s="253"/>
      <c r="C2" s="253"/>
      <c r="D2" s="253"/>
      <c r="E2" s="253"/>
      <c r="H2" s="58"/>
    </row>
    <row r="3" spans="1:8" s="57" customFormat="1" ht="13.15" customHeight="1">
      <c r="A3" s="60"/>
      <c r="B3" s="60"/>
      <c r="C3" s="60"/>
      <c r="D3" s="60"/>
      <c r="E3" s="60"/>
      <c r="H3" s="58"/>
    </row>
    <row r="4" spans="1:8" s="65" customFormat="1" ht="45" customHeight="1">
      <c r="A4" s="61" t="s">
        <v>71</v>
      </c>
      <c r="B4" s="62" t="s">
        <v>72</v>
      </c>
      <c r="C4" s="63" t="s">
        <v>73</v>
      </c>
      <c r="D4" s="63" t="s">
        <v>74</v>
      </c>
      <c r="E4" s="64" t="s">
        <v>75</v>
      </c>
      <c r="H4" s="66"/>
    </row>
    <row r="5" spans="1:8" s="34" customFormat="1" ht="39.950000000000003" customHeight="1">
      <c r="A5" s="29" t="s">
        <v>76</v>
      </c>
      <c r="B5" s="30">
        <f>B6+SUM(B14:B20)</f>
        <v>3143655000</v>
      </c>
      <c r="C5" s="31">
        <f>C6+SUM(C14:C20)</f>
        <v>236533367</v>
      </c>
      <c r="D5" s="31">
        <f>D6+SUM(D14:D20)</f>
        <v>236533367</v>
      </c>
      <c r="E5" s="32">
        <f t="shared" ref="E5:E20" si="0">D5/B5*100</f>
        <v>7.5241515687949221</v>
      </c>
      <c r="F5" s="33"/>
    </row>
    <row r="6" spans="1:8" s="34" customFormat="1" ht="39.950000000000003" customHeight="1">
      <c r="A6" s="35" t="s">
        <v>77</v>
      </c>
      <c r="B6" s="36">
        <f>SUM(B7:B13)</f>
        <v>481804000</v>
      </c>
      <c r="C6" s="37">
        <f>SUM(C7:C13)</f>
        <v>46145386</v>
      </c>
      <c r="D6" s="37">
        <f>SUM(D7:D13)</f>
        <v>46145386</v>
      </c>
      <c r="E6" s="38">
        <f t="shared" si="0"/>
        <v>9.5776261716382596</v>
      </c>
      <c r="F6" s="33"/>
    </row>
    <row r="7" spans="1:8" s="34" customFormat="1" ht="39.950000000000003" customHeight="1">
      <c r="A7" s="67" t="s">
        <v>78</v>
      </c>
      <c r="B7" s="36">
        <v>78802000</v>
      </c>
      <c r="C7" s="40">
        <v>0</v>
      </c>
      <c r="D7" s="40">
        <v>0</v>
      </c>
      <c r="E7" s="38">
        <f t="shared" si="0"/>
        <v>0</v>
      </c>
      <c r="F7" s="33"/>
    </row>
    <row r="8" spans="1:8" s="34" customFormat="1" ht="39.950000000000003" customHeight="1">
      <c r="A8" s="67" t="s">
        <v>79</v>
      </c>
      <c r="B8" s="36">
        <v>385072000</v>
      </c>
      <c r="C8" s="40">
        <v>46145386</v>
      </c>
      <c r="D8" s="40">
        <v>46145386</v>
      </c>
      <c r="E8" s="38">
        <f t="shared" si="0"/>
        <v>11.983573461586404</v>
      </c>
      <c r="F8" s="33"/>
    </row>
    <row r="9" spans="1:8" s="34" customFormat="1" ht="39.950000000000003" customHeight="1">
      <c r="A9" s="41" t="s">
        <v>80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81</v>
      </c>
      <c r="B10" s="36">
        <v>4030000</v>
      </c>
      <c r="C10" s="40">
        <v>0</v>
      </c>
      <c r="D10" s="40">
        <v>0</v>
      </c>
      <c r="E10" s="38">
        <f t="shared" si="0"/>
        <v>0</v>
      </c>
      <c r="F10" s="33"/>
    </row>
    <row r="11" spans="1:8" s="34" customFormat="1" ht="39.950000000000003" customHeight="1">
      <c r="A11" s="68" t="s">
        <v>82</v>
      </c>
      <c r="B11" s="36">
        <v>2520000</v>
      </c>
      <c r="C11" s="40">
        <v>0</v>
      </c>
      <c r="D11" s="40">
        <v>0</v>
      </c>
      <c r="E11" s="38">
        <f t="shared" si="0"/>
        <v>0</v>
      </c>
      <c r="F11" s="33"/>
    </row>
    <row r="12" spans="1:8" s="34" customFormat="1" ht="39.950000000000003" customHeight="1">
      <c r="A12" s="68" t="s">
        <v>83</v>
      </c>
      <c r="B12" s="36">
        <v>7864000</v>
      </c>
      <c r="C12" s="40">
        <v>0</v>
      </c>
      <c r="D12" s="40">
        <v>0</v>
      </c>
      <c r="E12" s="38">
        <f t="shared" si="0"/>
        <v>0</v>
      </c>
      <c r="F12" s="33"/>
    </row>
    <row r="13" spans="1:8" s="34" customFormat="1" ht="39.950000000000003" customHeight="1">
      <c r="A13" s="68" t="s">
        <v>84</v>
      </c>
      <c r="B13" s="36">
        <v>1150000</v>
      </c>
      <c r="C13" s="40">
        <v>0</v>
      </c>
      <c r="D13" s="40">
        <v>0</v>
      </c>
      <c r="E13" s="38">
        <f t="shared" si="0"/>
        <v>0</v>
      </c>
      <c r="F13" s="33"/>
    </row>
    <row r="14" spans="1:8" s="34" customFormat="1" ht="39.950000000000003" customHeight="1">
      <c r="A14" s="35" t="s">
        <v>85</v>
      </c>
      <c r="B14" s="36">
        <v>5060000</v>
      </c>
      <c r="C14" s="40">
        <v>13640</v>
      </c>
      <c r="D14" s="40">
        <v>13640</v>
      </c>
      <c r="E14" s="38">
        <f t="shared" si="0"/>
        <v>0.26956521739130435</v>
      </c>
      <c r="F14" s="33"/>
    </row>
    <row r="15" spans="1:8" s="34" customFormat="1" ht="39.950000000000003" customHeight="1">
      <c r="A15" s="35" t="s">
        <v>86</v>
      </c>
      <c r="B15" s="36">
        <v>27754000</v>
      </c>
      <c r="C15" s="40">
        <v>1051788</v>
      </c>
      <c r="D15" s="40">
        <v>1051788</v>
      </c>
      <c r="E15" s="38">
        <f t="shared" si="0"/>
        <v>3.7896807667363261</v>
      </c>
      <c r="F15" s="33"/>
    </row>
    <row r="16" spans="1:8" s="34" customFormat="1" ht="39.950000000000003" customHeight="1">
      <c r="A16" s="35" t="s">
        <v>87</v>
      </c>
      <c r="B16" s="36">
        <v>17466000</v>
      </c>
      <c r="C16" s="37">
        <v>447938</v>
      </c>
      <c r="D16" s="37">
        <v>447938</v>
      </c>
      <c r="E16" s="38">
        <f t="shared" si="0"/>
        <v>2.5646284209320966</v>
      </c>
      <c r="F16" s="33"/>
    </row>
    <row r="17" spans="1:12" s="34" customFormat="1" ht="39.950000000000003" customHeight="1">
      <c r="A17" s="35" t="s">
        <v>88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89</v>
      </c>
      <c r="B18" s="36">
        <v>2415238000</v>
      </c>
      <c r="C18" s="37">
        <v>188650821</v>
      </c>
      <c r="D18" s="37">
        <v>188650821</v>
      </c>
      <c r="E18" s="38">
        <f t="shared" si="0"/>
        <v>7.8108584329991499</v>
      </c>
      <c r="F18" s="33"/>
    </row>
    <row r="19" spans="1:12" s="34" customFormat="1" ht="39.950000000000003" customHeight="1">
      <c r="A19" s="35" t="s">
        <v>90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91</v>
      </c>
      <c r="B20" s="44">
        <f>4513000+10000000</f>
        <v>14513000</v>
      </c>
      <c r="C20" s="45">
        <v>223794</v>
      </c>
      <c r="D20" s="45">
        <v>223794</v>
      </c>
      <c r="E20" s="46">
        <f t="shared" si="0"/>
        <v>1.5420243919244816</v>
      </c>
      <c r="F20" s="33"/>
    </row>
    <row r="21" spans="1:12" s="71" customFormat="1" ht="21" customHeight="1">
      <c r="A21" s="69" t="s">
        <v>92</v>
      </c>
      <c r="B21" s="70"/>
      <c r="C21" s="70"/>
      <c r="D21" s="70"/>
      <c r="E21" s="70"/>
      <c r="F21" s="59"/>
      <c r="G21" s="59"/>
      <c r="H21" s="59"/>
      <c r="I21" s="59"/>
      <c r="L21" s="72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21" sqref="D2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73" customFormat="1" ht="21" customHeight="1">
      <c r="A1" s="254" t="s">
        <v>45</v>
      </c>
      <c r="B1" s="254"/>
      <c r="C1" s="254"/>
      <c r="D1" s="254"/>
      <c r="E1" s="254"/>
      <c r="H1" s="74"/>
    </row>
    <row r="2" spans="1:8" s="73" customFormat="1" ht="28.9" customHeight="1">
      <c r="A2" s="255" t="s">
        <v>93</v>
      </c>
      <c r="B2" s="255"/>
      <c r="C2" s="255"/>
      <c r="D2" s="255"/>
      <c r="E2" s="255"/>
      <c r="H2" s="74"/>
    </row>
    <row r="3" spans="1:8" s="73" customFormat="1" ht="13.15" customHeight="1">
      <c r="A3" s="76"/>
      <c r="B3" s="76"/>
      <c r="C3" s="76"/>
      <c r="D3" s="76"/>
      <c r="E3" s="76"/>
      <c r="H3" s="74"/>
    </row>
    <row r="4" spans="1:8" s="81" customFormat="1" ht="45" customHeight="1">
      <c r="A4" s="77" t="s">
        <v>47</v>
      </c>
      <c r="B4" s="78" t="s">
        <v>48</v>
      </c>
      <c r="C4" s="79" t="s">
        <v>49</v>
      </c>
      <c r="D4" s="79" t="s">
        <v>50</v>
      </c>
      <c r="E4" s="80" t="s">
        <v>51</v>
      </c>
      <c r="H4" s="82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91847489</v>
      </c>
      <c r="D5" s="31">
        <f>D6+SUM(D14:D20)</f>
        <v>328380856</v>
      </c>
      <c r="E5" s="32">
        <f t="shared" ref="E5:E20" si="0">D5/B5*100</f>
        <v>10.445829965438319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39448167</v>
      </c>
      <c r="D6" s="37">
        <f>SUM(D7:D13)</f>
        <v>85593553</v>
      </c>
      <c r="E6" s="38">
        <f t="shared" si="0"/>
        <v>17.765222580136321</v>
      </c>
      <c r="F6" s="33"/>
    </row>
    <row r="7" spans="1:8" s="34" customFormat="1" ht="39.950000000000003" customHeight="1">
      <c r="A7" s="83" t="s">
        <v>54</v>
      </c>
      <c r="B7" s="36">
        <v>78802000</v>
      </c>
      <c r="C7" s="40">
        <v>5968831</v>
      </c>
      <c r="D7" s="40">
        <v>5968831</v>
      </c>
      <c r="E7" s="38">
        <f t="shared" si="0"/>
        <v>7.5744663841019255</v>
      </c>
      <c r="F7" s="33"/>
    </row>
    <row r="8" spans="1:8" s="34" customFormat="1" ht="39.950000000000003" customHeight="1">
      <c r="A8" s="83" t="s">
        <v>55</v>
      </c>
      <c r="B8" s="36">
        <v>385072000</v>
      </c>
      <c r="C8" s="40">
        <v>31944000</v>
      </c>
      <c r="D8" s="40">
        <v>78089386</v>
      </c>
      <c r="E8" s="38">
        <f t="shared" si="0"/>
        <v>20.279164935388707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981479</v>
      </c>
      <c r="D10" s="40">
        <v>981479</v>
      </c>
      <c r="E10" s="38">
        <f t="shared" si="0"/>
        <v>24.354317617866005</v>
      </c>
      <c r="F10" s="33"/>
    </row>
    <row r="11" spans="1:8" s="34" customFormat="1" ht="39.950000000000003" customHeight="1">
      <c r="A11" s="84" t="s">
        <v>58</v>
      </c>
      <c r="B11" s="36">
        <v>2520000</v>
      </c>
      <c r="C11" s="40">
        <v>2825</v>
      </c>
      <c r="D11" s="40">
        <v>2825</v>
      </c>
      <c r="E11" s="38">
        <f t="shared" si="0"/>
        <v>0.11210317460317461</v>
      </c>
      <c r="F11" s="33"/>
    </row>
    <row r="12" spans="1:8" s="34" customFormat="1" ht="39.950000000000003" customHeight="1">
      <c r="A12" s="84" t="s">
        <v>59</v>
      </c>
      <c r="B12" s="36">
        <v>7864000</v>
      </c>
      <c r="C12" s="40">
        <v>283731</v>
      </c>
      <c r="D12" s="40">
        <v>283731</v>
      </c>
      <c r="E12" s="38">
        <f t="shared" si="0"/>
        <v>3.6079730417090539</v>
      </c>
      <c r="F12" s="33"/>
    </row>
    <row r="13" spans="1:8" s="34" customFormat="1" ht="39.950000000000003" customHeight="1">
      <c r="A13" s="84" t="s">
        <v>60</v>
      </c>
      <c r="B13" s="36">
        <v>1150000</v>
      </c>
      <c r="C13" s="40">
        <v>267301</v>
      </c>
      <c r="D13" s="40">
        <v>267301</v>
      </c>
      <c r="E13" s="38">
        <f t="shared" si="0"/>
        <v>23.243565217391303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37411</v>
      </c>
      <c r="D14" s="40">
        <v>51051</v>
      </c>
      <c r="E14" s="38">
        <f t="shared" si="0"/>
        <v>1.0089130434782609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1575374</v>
      </c>
      <c r="D15" s="40">
        <v>2627162</v>
      </c>
      <c r="E15" s="38">
        <f t="shared" si="0"/>
        <v>9.4658859984146435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712273</v>
      </c>
      <c r="D16" s="37">
        <v>1160211</v>
      </c>
      <c r="E16" s="38">
        <f t="shared" si="0"/>
        <v>6.6426829268292682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49802050</v>
      </c>
      <c r="D18" s="37">
        <v>238452871</v>
      </c>
      <c r="E18" s="38">
        <f t="shared" si="0"/>
        <v>9.8728519094184506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272214</v>
      </c>
      <c r="D20" s="45">
        <v>496008</v>
      </c>
      <c r="E20" s="46">
        <f t="shared" si="0"/>
        <v>3.4176807000620131</v>
      </c>
      <c r="F20" s="33"/>
    </row>
    <row r="21" spans="1:12" s="87" customFormat="1" ht="21" customHeight="1">
      <c r="A21" s="85" t="s">
        <v>94</v>
      </c>
      <c r="B21" s="86"/>
      <c r="C21" s="86"/>
      <c r="D21" s="86"/>
      <c r="E21" s="86"/>
      <c r="F21" s="75"/>
      <c r="G21" s="75"/>
      <c r="H21" s="75"/>
      <c r="I21" s="75"/>
      <c r="L21" s="88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21" sqref="D2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89" customFormat="1" ht="21" customHeight="1">
      <c r="A1" s="256" t="s">
        <v>45</v>
      </c>
      <c r="B1" s="256"/>
      <c r="C1" s="256"/>
      <c r="D1" s="256"/>
      <c r="E1" s="256"/>
      <c r="H1" s="90"/>
    </row>
    <row r="2" spans="1:8" s="89" customFormat="1" ht="28.9" customHeight="1">
      <c r="A2" s="257" t="s">
        <v>95</v>
      </c>
      <c r="B2" s="257"/>
      <c r="C2" s="257"/>
      <c r="D2" s="257"/>
      <c r="E2" s="257"/>
      <c r="H2" s="90"/>
    </row>
    <row r="3" spans="1:8" s="89" customFormat="1" ht="13.15" customHeight="1">
      <c r="A3" s="92"/>
      <c r="B3" s="92"/>
      <c r="C3" s="92"/>
      <c r="D3" s="92"/>
      <c r="E3" s="92"/>
      <c r="H3" s="90"/>
    </row>
    <row r="4" spans="1:8" s="97" customFormat="1" ht="45" customHeight="1">
      <c r="A4" s="93" t="s">
        <v>47</v>
      </c>
      <c r="B4" s="94" t="s">
        <v>48</v>
      </c>
      <c r="C4" s="95" t="s">
        <v>49</v>
      </c>
      <c r="D4" s="95" t="s">
        <v>50</v>
      </c>
      <c r="E4" s="96" t="s">
        <v>51</v>
      </c>
      <c r="H4" s="98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134654589</v>
      </c>
      <c r="D5" s="31">
        <f>D6+SUM(D14:D20)</f>
        <v>463035445</v>
      </c>
      <c r="E5" s="32">
        <f t="shared" ref="E5:E20" si="0">D5/B5*100</f>
        <v>14.729206767282033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39001297</v>
      </c>
      <c r="D6" s="37">
        <f>SUM(D7:D13)</f>
        <v>124594850</v>
      </c>
      <c r="E6" s="38">
        <f t="shared" si="0"/>
        <v>25.860069654880409</v>
      </c>
      <c r="F6" s="33"/>
    </row>
    <row r="7" spans="1:8" s="34" customFormat="1" ht="39.950000000000003" customHeight="1">
      <c r="A7" s="99" t="s">
        <v>54</v>
      </c>
      <c r="B7" s="36">
        <v>78802000</v>
      </c>
      <c r="C7" s="40">
        <v>6821521</v>
      </c>
      <c r="D7" s="40">
        <v>12790352</v>
      </c>
      <c r="E7" s="38">
        <f t="shared" si="0"/>
        <v>16.230999213217938</v>
      </c>
      <c r="F7" s="33"/>
    </row>
    <row r="8" spans="1:8" s="34" customFormat="1" ht="39.950000000000003" customHeight="1">
      <c r="A8" s="99" t="s">
        <v>55</v>
      </c>
      <c r="B8" s="36">
        <v>385072000</v>
      </c>
      <c r="C8" s="40">
        <v>31944000</v>
      </c>
      <c r="D8" s="40">
        <v>110033386</v>
      </c>
      <c r="E8" s="38">
        <f t="shared" si="0"/>
        <v>28.574756409191011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92744</v>
      </c>
      <c r="D10" s="40">
        <v>1074223</v>
      </c>
      <c r="E10" s="38">
        <f t="shared" si="0"/>
        <v>26.655657568238212</v>
      </c>
      <c r="F10" s="33"/>
    </row>
    <row r="11" spans="1:8" s="34" customFormat="1" ht="39.950000000000003" customHeight="1">
      <c r="A11" s="100" t="s">
        <v>58</v>
      </c>
      <c r="B11" s="36">
        <v>2520000</v>
      </c>
      <c r="C11" s="40">
        <v>0</v>
      </c>
      <c r="D11" s="40">
        <v>2825</v>
      </c>
      <c r="E11" s="38">
        <f t="shared" si="0"/>
        <v>0.11210317460317461</v>
      </c>
      <c r="F11" s="33"/>
    </row>
    <row r="12" spans="1:8" s="34" customFormat="1" ht="39.950000000000003" customHeight="1">
      <c r="A12" s="100" t="s">
        <v>59</v>
      </c>
      <c r="B12" s="36">
        <v>7864000</v>
      </c>
      <c r="C12" s="40">
        <v>88792</v>
      </c>
      <c r="D12" s="40">
        <v>372523</v>
      </c>
      <c r="E12" s="38">
        <f t="shared" si="0"/>
        <v>4.7370676500508653</v>
      </c>
      <c r="F12" s="33"/>
    </row>
    <row r="13" spans="1:8" s="34" customFormat="1" ht="39.950000000000003" customHeight="1">
      <c r="A13" s="100" t="s">
        <v>60</v>
      </c>
      <c r="B13" s="36">
        <v>1150000</v>
      </c>
      <c r="C13" s="40">
        <v>54240</v>
      </c>
      <c r="D13" s="40">
        <v>321541</v>
      </c>
      <c r="E13" s="38">
        <f t="shared" si="0"/>
        <v>27.960086956521739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127215</v>
      </c>
      <c r="D14" s="40">
        <v>178266</v>
      </c>
      <c r="E14" s="38">
        <f t="shared" si="0"/>
        <v>3.5230434782608699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1665233</v>
      </c>
      <c r="D15" s="40">
        <v>4292395</v>
      </c>
      <c r="E15" s="38">
        <f t="shared" si="0"/>
        <v>15.465860776824963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1585604</v>
      </c>
      <c r="D16" s="37">
        <v>2745815</v>
      </c>
      <c r="E16" s="38">
        <f t="shared" si="0"/>
        <v>15.72091492041681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92049969</v>
      </c>
      <c r="D18" s="37">
        <v>330502840</v>
      </c>
      <c r="E18" s="38">
        <f t="shared" si="0"/>
        <v>13.68406923044437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225271</v>
      </c>
      <c r="D20" s="45">
        <v>721279</v>
      </c>
      <c r="E20" s="46">
        <f t="shared" si="0"/>
        <v>4.9698821746020814</v>
      </c>
      <c r="F20" s="33"/>
    </row>
    <row r="21" spans="1:12" s="103" customFormat="1" ht="21" customHeight="1">
      <c r="A21" s="101" t="s">
        <v>94</v>
      </c>
      <c r="B21" s="102"/>
      <c r="C21" s="102"/>
      <c r="D21" s="102"/>
      <c r="E21" s="102"/>
      <c r="F21" s="91"/>
      <c r="G21" s="91"/>
      <c r="H21" s="91"/>
      <c r="I21" s="91"/>
      <c r="L21" s="104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21" sqref="D2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06" customFormat="1" ht="21" customHeight="1">
      <c r="A1" s="258" t="s">
        <v>45</v>
      </c>
      <c r="B1" s="258"/>
      <c r="C1" s="258"/>
      <c r="D1" s="258"/>
      <c r="E1" s="258"/>
      <c r="H1" s="107"/>
    </row>
    <row r="2" spans="1:8" s="106" customFormat="1" ht="28.9" customHeight="1">
      <c r="A2" s="259" t="s">
        <v>98</v>
      </c>
      <c r="B2" s="259"/>
      <c r="C2" s="259"/>
      <c r="D2" s="259"/>
      <c r="E2" s="259"/>
      <c r="H2" s="107"/>
    </row>
    <row r="3" spans="1:8" s="106" customFormat="1" ht="13.15" customHeight="1">
      <c r="A3" s="109"/>
      <c r="B3" s="109"/>
      <c r="C3" s="109"/>
      <c r="D3" s="109"/>
      <c r="E3" s="109"/>
      <c r="H3" s="107"/>
    </row>
    <row r="4" spans="1:8" s="114" customFormat="1" ht="45" customHeight="1">
      <c r="A4" s="110" t="s">
        <v>47</v>
      </c>
      <c r="B4" s="111" t="s">
        <v>48</v>
      </c>
      <c r="C4" s="112" t="s">
        <v>49</v>
      </c>
      <c r="D4" s="112" t="s">
        <v>50</v>
      </c>
      <c r="E4" s="113" t="s">
        <v>51</v>
      </c>
      <c r="H4" s="115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193126022</v>
      </c>
      <c r="D5" s="31">
        <f>D6+SUM(D14:D20)</f>
        <v>656161467</v>
      </c>
      <c r="E5" s="32">
        <f t="shared" ref="E5:E20" si="0">D5/B5*100</f>
        <v>20.872566073567235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38853149</v>
      </c>
      <c r="D6" s="37">
        <f>SUM(D7:D13)</f>
        <v>163447999</v>
      </c>
      <c r="E6" s="38">
        <f t="shared" si="0"/>
        <v>33.924168126458056</v>
      </c>
      <c r="F6" s="33"/>
    </row>
    <row r="7" spans="1:8" s="34" customFormat="1" ht="39.950000000000003" customHeight="1">
      <c r="A7" s="116" t="s">
        <v>54</v>
      </c>
      <c r="B7" s="36">
        <v>78802000</v>
      </c>
      <c r="C7" s="40">
        <v>5968831</v>
      </c>
      <c r="D7" s="40">
        <v>18759183</v>
      </c>
      <c r="E7" s="38">
        <f t="shared" si="0"/>
        <v>23.805465597319863</v>
      </c>
      <c r="F7" s="33"/>
    </row>
    <row r="8" spans="1:8" s="34" customFormat="1" ht="39.950000000000003" customHeight="1">
      <c r="A8" s="116" t="s">
        <v>55</v>
      </c>
      <c r="B8" s="36">
        <v>385072000</v>
      </c>
      <c r="C8" s="40">
        <v>32077000</v>
      </c>
      <c r="D8" s="40">
        <v>142110386</v>
      </c>
      <c r="E8" s="38">
        <f t="shared" si="0"/>
        <v>36.904886878298079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194344</v>
      </c>
      <c r="D10" s="40">
        <v>1268567</v>
      </c>
      <c r="E10" s="38">
        <f t="shared" si="0"/>
        <v>31.478089330024815</v>
      </c>
      <c r="F10" s="33"/>
    </row>
    <row r="11" spans="1:8" s="34" customFormat="1" ht="39.950000000000003" customHeight="1">
      <c r="A11" s="117" t="s">
        <v>58</v>
      </c>
      <c r="B11" s="36">
        <v>2520000</v>
      </c>
      <c r="C11" s="40">
        <v>0</v>
      </c>
      <c r="D11" s="40">
        <v>2825</v>
      </c>
      <c r="E11" s="38">
        <f t="shared" si="0"/>
        <v>0.11210317460317461</v>
      </c>
      <c r="F11" s="33"/>
    </row>
    <row r="12" spans="1:8" s="34" customFormat="1" ht="39.950000000000003" customHeight="1">
      <c r="A12" s="117" t="s">
        <v>59</v>
      </c>
      <c r="B12" s="36">
        <v>7864000</v>
      </c>
      <c r="C12" s="40">
        <v>425460</v>
      </c>
      <c r="D12" s="40">
        <v>797983</v>
      </c>
      <c r="E12" s="38">
        <f t="shared" si="0"/>
        <v>10.147291454730418</v>
      </c>
      <c r="F12" s="33"/>
    </row>
    <row r="13" spans="1:8" s="34" customFormat="1" ht="39.950000000000003" customHeight="1">
      <c r="A13" s="117" t="s">
        <v>60</v>
      </c>
      <c r="B13" s="36">
        <v>1150000</v>
      </c>
      <c r="C13" s="40">
        <v>187514</v>
      </c>
      <c r="D13" s="40">
        <v>509055</v>
      </c>
      <c r="E13" s="38">
        <f t="shared" si="0"/>
        <v>44.265652173913047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284889</v>
      </c>
      <c r="D14" s="40">
        <v>463155</v>
      </c>
      <c r="E14" s="38">
        <f t="shared" si="0"/>
        <v>9.1532608695652176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1746552</v>
      </c>
      <c r="D15" s="40">
        <v>6038947</v>
      </c>
      <c r="E15" s="38">
        <f t="shared" si="0"/>
        <v>21.758834762556749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866040</v>
      </c>
      <c r="D16" s="37">
        <v>3611855</v>
      </c>
      <c r="E16" s="38">
        <f t="shared" si="0"/>
        <v>20.679348448414061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151267376</v>
      </c>
      <c r="D18" s="37">
        <v>481770216</v>
      </c>
      <c r="E18" s="38">
        <f t="shared" si="0"/>
        <v>19.947111464791462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108016</v>
      </c>
      <c r="D20" s="45">
        <v>829295</v>
      </c>
      <c r="E20" s="46">
        <f t="shared" si="0"/>
        <v>5.7141528284985874</v>
      </c>
      <c r="F20" s="33"/>
    </row>
    <row r="21" spans="1:12" s="120" customFormat="1" ht="21" customHeight="1">
      <c r="A21" s="118" t="s">
        <v>94</v>
      </c>
      <c r="B21" s="119"/>
      <c r="C21" s="119"/>
      <c r="D21" s="119"/>
      <c r="E21" s="119"/>
      <c r="F21" s="108"/>
      <c r="G21" s="108"/>
      <c r="H21" s="108"/>
      <c r="I21" s="108"/>
      <c r="L21" s="121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D21" sqref="D21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22" customFormat="1" ht="21" customHeight="1">
      <c r="A1" s="260" t="s">
        <v>45</v>
      </c>
      <c r="B1" s="260"/>
      <c r="C1" s="260"/>
      <c r="D1" s="260"/>
      <c r="E1" s="260"/>
      <c r="H1" s="123"/>
    </row>
    <row r="2" spans="1:8" s="122" customFormat="1" ht="28.9" customHeight="1">
      <c r="A2" s="261" t="s">
        <v>99</v>
      </c>
      <c r="B2" s="261"/>
      <c r="C2" s="261"/>
      <c r="D2" s="261"/>
      <c r="E2" s="261"/>
      <c r="H2" s="123"/>
    </row>
    <row r="3" spans="1:8" s="122" customFormat="1" ht="13.15" customHeight="1">
      <c r="A3" s="125"/>
      <c r="B3" s="125"/>
      <c r="C3" s="125"/>
      <c r="D3" s="125"/>
      <c r="E3" s="125"/>
      <c r="H3" s="123"/>
    </row>
    <row r="4" spans="1:8" s="130" customFormat="1" ht="45" customHeight="1">
      <c r="A4" s="126" t="s">
        <v>47</v>
      </c>
      <c r="B4" s="127" t="s">
        <v>48</v>
      </c>
      <c r="C4" s="128" t="s">
        <v>49</v>
      </c>
      <c r="D4" s="128" t="s">
        <v>50</v>
      </c>
      <c r="E4" s="129" t="s">
        <v>51</v>
      </c>
      <c r="H4" s="131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157769615</v>
      </c>
      <c r="D5" s="31">
        <f>D6+SUM(D14:D20)</f>
        <v>813931082</v>
      </c>
      <c r="E5" s="32">
        <f t="shared" ref="E5:E20" si="0">D5/B5*100</f>
        <v>25.891234311653154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45295378</v>
      </c>
      <c r="D6" s="37">
        <f>SUM(D7:D13)</f>
        <v>208743377</v>
      </c>
      <c r="E6" s="38">
        <f t="shared" si="0"/>
        <v>43.325372350582391</v>
      </c>
      <c r="F6" s="33"/>
    </row>
    <row r="7" spans="1:8" s="34" customFormat="1" ht="39.950000000000003" customHeight="1">
      <c r="A7" s="132" t="s">
        <v>54</v>
      </c>
      <c r="B7" s="36">
        <v>78802000</v>
      </c>
      <c r="C7" s="40">
        <v>6821521</v>
      </c>
      <c r="D7" s="40">
        <v>25580704</v>
      </c>
      <c r="E7" s="38">
        <f t="shared" si="0"/>
        <v>32.461998426435876</v>
      </c>
      <c r="F7" s="33"/>
    </row>
    <row r="8" spans="1:8" s="34" customFormat="1" ht="39.950000000000003" customHeight="1">
      <c r="A8" s="132" t="s">
        <v>55</v>
      </c>
      <c r="B8" s="36">
        <v>385072000</v>
      </c>
      <c r="C8" s="40">
        <v>32344000</v>
      </c>
      <c r="D8" s="40">
        <v>174454386</v>
      </c>
      <c r="E8" s="38">
        <f t="shared" si="0"/>
        <v>45.304355029708731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622726</v>
      </c>
      <c r="D10" s="40">
        <v>1891293</v>
      </c>
      <c r="E10" s="38">
        <f t="shared" si="0"/>
        <v>46.930347394540945</v>
      </c>
      <c r="F10" s="33"/>
    </row>
    <row r="11" spans="1:8" s="34" customFormat="1" ht="39.950000000000003" customHeight="1">
      <c r="A11" s="133" t="s">
        <v>58</v>
      </c>
      <c r="B11" s="36">
        <v>2520000</v>
      </c>
      <c r="C11" s="40">
        <v>132255</v>
      </c>
      <c r="D11" s="40">
        <v>135080</v>
      </c>
      <c r="E11" s="38">
        <f t="shared" si="0"/>
        <v>5.3603174603174608</v>
      </c>
      <c r="F11" s="33"/>
    </row>
    <row r="12" spans="1:8" s="34" customFormat="1" ht="39.950000000000003" customHeight="1">
      <c r="A12" s="133" t="s">
        <v>59</v>
      </c>
      <c r="B12" s="36">
        <v>7864000</v>
      </c>
      <c r="C12" s="40">
        <v>5224702</v>
      </c>
      <c r="D12" s="40">
        <v>6022685</v>
      </c>
      <c r="E12" s="38">
        <f t="shared" si="0"/>
        <v>76.58551627670397</v>
      </c>
      <c r="F12" s="33"/>
    </row>
    <row r="13" spans="1:8" s="34" customFormat="1" ht="39.950000000000003" customHeight="1">
      <c r="A13" s="133" t="s">
        <v>60</v>
      </c>
      <c r="B13" s="36">
        <v>1150000</v>
      </c>
      <c r="C13" s="40">
        <v>150174</v>
      </c>
      <c r="D13" s="40">
        <v>659229</v>
      </c>
      <c r="E13" s="38">
        <f t="shared" si="0"/>
        <v>57.324260869565215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108589</v>
      </c>
      <c r="D14" s="40">
        <v>571744</v>
      </c>
      <c r="E14" s="38">
        <f t="shared" si="0"/>
        <v>11.299288537549407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2636560</v>
      </c>
      <c r="D15" s="40">
        <v>8675507</v>
      </c>
      <c r="E15" s="38">
        <f t="shared" si="0"/>
        <v>31.258582546659941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1443424</v>
      </c>
      <c r="D16" s="37">
        <v>5055279</v>
      </c>
      <c r="E16" s="38">
        <f t="shared" si="0"/>
        <v>28.943541738234284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107858098</v>
      </c>
      <c r="D18" s="37">
        <v>589628314</v>
      </c>
      <c r="E18" s="38">
        <f t="shared" si="0"/>
        <v>24.412845193724181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427566</v>
      </c>
      <c r="D20" s="45">
        <v>1256861</v>
      </c>
      <c r="E20" s="46">
        <f t="shared" si="0"/>
        <v>8.6602425411699855</v>
      </c>
      <c r="F20" s="33"/>
    </row>
    <row r="21" spans="1:12" s="136" customFormat="1" ht="21" customHeight="1">
      <c r="A21" s="134" t="s">
        <v>94</v>
      </c>
      <c r="B21" s="135"/>
      <c r="C21" s="135"/>
      <c r="D21" s="135"/>
      <c r="E21" s="135"/>
      <c r="F21" s="124"/>
      <c r="G21" s="124"/>
      <c r="H21" s="124"/>
      <c r="I21" s="124"/>
      <c r="L21" s="137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C6" sqref="C6"/>
    </sheetView>
  </sheetViews>
  <sheetFormatPr defaultColWidth="11.875" defaultRowHeight="27.95" customHeight="1"/>
  <cols>
    <col min="1" max="1" width="23.625" style="53" customWidth="1"/>
    <col min="2" max="2" width="14.875" style="54" customWidth="1"/>
    <col min="3" max="4" width="15.625" style="54" customWidth="1"/>
    <col min="5" max="5" width="15.625" style="55" customWidth="1"/>
    <col min="6" max="6" width="10.75" style="56" customWidth="1"/>
    <col min="7" max="16384" width="11.875" style="53"/>
  </cols>
  <sheetData>
    <row r="1" spans="1:8" s="138" customFormat="1" ht="21" customHeight="1">
      <c r="A1" s="262" t="s">
        <v>45</v>
      </c>
      <c r="B1" s="262"/>
      <c r="C1" s="262"/>
      <c r="D1" s="262"/>
      <c r="E1" s="262"/>
      <c r="H1" s="139"/>
    </row>
    <row r="2" spans="1:8" s="138" customFormat="1" ht="28.9" customHeight="1">
      <c r="A2" s="263" t="s">
        <v>100</v>
      </c>
      <c r="B2" s="263"/>
      <c r="C2" s="263"/>
      <c r="D2" s="263"/>
      <c r="E2" s="263"/>
      <c r="H2" s="139"/>
    </row>
    <row r="3" spans="1:8" s="138" customFormat="1" ht="13.15" customHeight="1">
      <c r="A3" s="141"/>
      <c r="B3" s="141"/>
      <c r="C3" s="141"/>
      <c r="D3" s="141"/>
      <c r="E3" s="141"/>
      <c r="H3" s="139"/>
    </row>
    <row r="4" spans="1:8" s="146" customFormat="1" ht="45" customHeight="1">
      <c r="A4" s="142" t="s">
        <v>47</v>
      </c>
      <c r="B4" s="143" t="s">
        <v>48</v>
      </c>
      <c r="C4" s="144" t="s">
        <v>49</v>
      </c>
      <c r="D4" s="144" t="s">
        <v>50</v>
      </c>
      <c r="E4" s="145" t="s">
        <v>51</v>
      </c>
      <c r="H4" s="147"/>
    </row>
    <row r="5" spans="1:8" s="34" customFormat="1" ht="39.950000000000003" customHeight="1">
      <c r="A5" s="29" t="s">
        <v>52</v>
      </c>
      <c r="B5" s="30">
        <f>B6+SUM(B14:B20)</f>
        <v>3143655000</v>
      </c>
      <c r="C5" s="31">
        <f>C6+SUM(C14:C20)</f>
        <v>199032758</v>
      </c>
      <c r="D5" s="31">
        <f>D6+SUM(D14:D20)</f>
        <v>1012963840</v>
      </c>
      <c r="E5" s="32">
        <f t="shared" ref="E5:E20" si="0">D5/B5*100</f>
        <v>32.22248751850951</v>
      </c>
      <c r="F5" s="33"/>
    </row>
    <row r="6" spans="1:8" s="34" customFormat="1" ht="39.950000000000003" customHeight="1">
      <c r="A6" s="35" t="s">
        <v>53</v>
      </c>
      <c r="B6" s="36">
        <f>SUM(B7:B13)</f>
        <v>481804000</v>
      </c>
      <c r="C6" s="37">
        <f>SUM(C7:C13)</f>
        <v>44559806</v>
      </c>
      <c r="D6" s="37">
        <f>SUM(D7:D13)</f>
        <v>253303183</v>
      </c>
      <c r="E6" s="38">
        <f t="shared" si="0"/>
        <v>52.573906194220058</v>
      </c>
      <c r="F6" s="33"/>
    </row>
    <row r="7" spans="1:8" s="34" customFormat="1" ht="39.950000000000003" customHeight="1">
      <c r="A7" s="148" t="s">
        <v>54</v>
      </c>
      <c r="B7" s="36">
        <v>78802000</v>
      </c>
      <c r="C7" s="40">
        <v>6821521</v>
      </c>
      <c r="D7" s="40">
        <v>32402225</v>
      </c>
      <c r="E7" s="38">
        <f t="shared" si="0"/>
        <v>41.118531255551886</v>
      </c>
      <c r="F7" s="33"/>
    </row>
    <row r="8" spans="1:8" s="34" customFormat="1" ht="39.950000000000003" customHeight="1">
      <c r="A8" s="148" t="s">
        <v>55</v>
      </c>
      <c r="B8" s="36">
        <v>385072000</v>
      </c>
      <c r="C8" s="40">
        <v>31944000</v>
      </c>
      <c r="D8" s="40">
        <v>206398386</v>
      </c>
      <c r="E8" s="38">
        <f t="shared" si="0"/>
        <v>53.599946503511035</v>
      </c>
      <c r="F8" s="33"/>
    </row>
    <row r="9" spans="1:8" s="34" customFormat="1" ht="39.950000000000003" customHeight="1">
      <c r="A9" s="41" t="s">
        <v>56</v>
      </c>
      <c r="B9" s="36">
        <v>2366000</v>
      </c>
      <c r="C9" s="40">
        <v>0</v>
      </c>
      <c r="D9" s="40">
        <v>0</v>
      </c>
      <c r="E9" s="38">
        <f t="shared" si="0"/>
        <v>0</v>
      </c>
      <c r="F9" s="33"/>
    </row>
    <row r="10" spans="1:8" s="34" customFormat="1" ht="39.950000000000003" customHeight="1">
      <c r="A10" s="41" t="s">
        <v>57</v>
      </c>
      <c r="B10" s="36">
        <v>4030000</v>
      </c>
      <c r="C10" s="40">
        <v>107487</v>
      </c>
      <c r="D10" s="40">
        <v>1998780</v>
      </c>
      <c r="E10" s="38">
        <f t="shared" si="0"/>
        <v>49.597518610421837</v>
      </c>
      <c r="F10" s="33"/>
    </row>
    <row r="11" spans="1:8" s="34" customFormat="1" ht="39.950000000000003" customHeight="1">
      <c r="A11" s="149" t="s">
        <v>58</v>
      </c>
      <c r="B11" s="36">
        <v>2520000</v>
      </c>
      <c r="C11" s="40">
        <v>2342027</v>
      </c>
      <c r="D11" s="40">
        <v>2477107</v>
      </c>
      <c r="E11" s="38">
        <f t="shared" si="0"/>
        <v>98.297896825396819</v>
      </c>
      <c r="F11" s="33"/>
    </row>
    <row r="12" spans="1:8" s="34" customFormat="1" ht="39.950000000000003" customHeight="1">
      <c r="A12" s="149" t="s">
        <v>59</v>
      </c>
      <c r="B12" s="36">
        <v>7864000</v>
      </c>
      <c r="C12" s="40">
        <v>3164028</v>
      </c>
      <c r="D12" s="40">
        <v>9186713</v>
      </c>
      <c r="E12" s="38">
        <f t="shared" si="0"/>
        <v>116.8198499491353</v>
      </c>
      <c r="F12" s="33"/>
    </row>
    <row r="13" spans="1:8" s="34" customFormat="1" ht="39.950000000000003" customHeight="1">
      <c r="A13" s="149" t="s">
        <v>60</v>
      </c>
      <c r="B13" s="36">
        <v>1150000</v>
      </c>
      <c r="C13" s="40">
        <v>180743</v>
      </c>
      <c r="D13" s="40">
        <v>839972</v>
      </c>
      <c r="E13" s="38">
        <f t="shared" si="0"/>
        <v>73.041043478260875</v>
      </c>
      <c r="F13" s="33"/>
    </row>
    <row r="14" spans="1:8" s="34" customFormat="1" ht="39.950000000000003" customHeight="1">
      <c r="A14" s="35" t="s">
        <v>61</v>
      </c>
      <c r="B14" s="36">
        <v>5060000</v>
      </c>
      <c r="C14" s="40">
        <v>428656</v>
      </c>
      <c r="D14" s="40">
        <v>1000400</v>
      </c>
      <c r="E14" s="38">
        <f t="shared" si="0"/>
        <v>19.770750988142293</v>
      </c>
      <c r="F14" s="33"/>
    </row>
    <row r="15" spans="1:8" s="34" customFormat="1" ht="39.950000000000003" customHeight="1">
      <c r="A15" s="35" t="s">
        <v>62</v>
      </c>
      <c r="B15" s="36">
        <v>27754000</v>
      </c>
      <c r="C15" s="40">
        <v>3235522</v>
      </c>
      <c r="D15" s="40">
        <v>11911029</v>
      </c>
      <c r="E15" s="38">
        <f t="shared" si="0"/>
        <v>42.916440873387614</v>
      </c>
      <c r="F15" s="33"/>
    </row>
    <row r="16" spans="1:8" s="34" customFormat="1" ht="39.950000000000003" customHeight="1">
      <c r="A16" s="35" t="s">
        <v>63</v>
      </c>
      <c r="B16" s="36">
        <v>17466000</v>
      </c>
      <c r="C16" s="37">
        <v>1156979</v>
      </c>
      <c r="D16" s="37">
        <v>6212258</v>
      </c>
      <c r="E16" s="38">
        <f t="shared" si="0"/>
        <v>35.567720141990151</v>
      </c>
      <c r="F16" s="33"/>
    </row>
    <row r="17" spans="1:12" s="34" customFormat="1" ht="39.950000000000003" customHeight="1">
      <c r="A17" s="35" t="s">
        <v>64</v>
      </c>
      <c r="B17" s="36">
        <v>11819000</v>
      </c>
      <c r="C17" s="40">
        <v>0</v>
      </c>
      <c r="D17" s="40">
        <v>0</v>
      </c>
      <c r="E17" s="38">
        <f t="shared" si="0"/>
        <v>0</v>
      </c>
      <c r="F17" s="33"/>
    </row>
    <row r="18" spans="1:12" s="34" customFormat="1" ht="39.950000000000003" customHeight="1">
      <c r="A18" s="35" t="s">
        <v>65</v>
      </c>
      <c r="B18" s="36">
        <v>2415238000</v>
      </c>
      <c r="C18" s="37">
        <v>149313778</v>
      </c>
      <c r="D18" s="37">
        <v>738942092</v>
      </c>
      <c r="E18" s="38">
        <f t="shared" si="0"/>
        <v>30.595001072358087</v>
      </c>
      <c r="F18" s="33"/>
    </row>
    <row r="19" spans="1:12" s="34" customFormat="1" ht="39.950000000000003" customHeight="1">
      <c r="A19" s="35" t="s">
        <v>66</v>
      </c>
      <c r="B19" s="36">
        <v>170001000</v>
      </c>
      <c r="C19" s="40">
        <v>0</v>
      </c>
      <c r="D19" s="40">
        <v>0</v>
      </c>
      <c r="E19" s="38">
        <f t="shared" si="0"/>
        <v>0</v>
      </c>
      <c r="F19" s="33"/>
    </row>
    <row r="20" spans="1:12" s="34" customFormat="1" ht="39.950000000000003" customHeight="1">
      <c r="A20" s="43" t="s">
        <v>67</v>
      </c>
      <c r="B20" s="44">
        <f>4513000+10000000</f>
        <v>14513000</v>
      </c>
      <c r="C20" s="45">
        <v>338017</v>
      </c>
      <c r="D20" s="45">
        <v>1594878</v>
      </c>
      <c r="E20" s="46">
        <f t="shared" si="0"/>
        <v>10.989306139323366</v>
      </c>
      <c r="F20" s="33"/>
    </row>
    <row r="21" spans="1:12" s="152" customFormat="1" ht="21" customHeight="1">
      <c r="A21" s="150" t="s">
        <v>94</v>
      </c>
      <c r="B21" s="151"/>
      <c r="C21" s="151"/>
      <c r="D21" s="151"/>
      <c r="E21" s="151"/>
      <c r="F21" s="140"/>
      <c r="G21" s="140"/>
      <c r="H21" s="140"/>
      <c r="I21" s="140"/>
      <c r="L21" s="153"/>
    </row>
    <row r="22" spans="1:12" s="34" customFormat="1" ht="15" customHeight="1">
      <c r="B22" s="51"/>
      <c r="C22" s="51"/>
      <c r="D22" s="51"/>
      <c r="E22" s="52"/>
      <c r="F22" s="33"/>
    </row>
    <row r="23" spans="1:12" s="34" customFormat="1" ht="15" customHeight="1">
      <c r="B23" s="51"/>
      <c r="C23" s="51"/>
      <c r="D23" s="51"/>
      <c r="E23" s="52"/>
      <c r="F23" s="33"/>
    </row>
  </sheetData>
  <mergeCells count="2">
    <mergeCell ref="A1:E1"/>
    <mergeCell ref="A2:E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13</vt:i4>
      </vt:variant>
    </vt:vector>
  </HeadingPairs>
  <TitlesOfParts>
    <vt:vector size="27" baseType="lpstr">
      <vt:lpstr>發布時間表</vt:lpstr>
      <vt:lpstr>背景說明</vt:lpstr>
      <vt:lpstr>10512</vt:lpstr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'10512'!Print_Area</vt:lpstr>
      <vt:lpstr>'10601'!Print_Area</vt:lpstr>
      <vt:lpstr>'10602'!Print_Area</vt:lpstr>
      <vt:lpstr>'10603'!Print_Area</vt:lpstr>
      <vt:lpstr>'10604'!Print_Area</vt:lpstr>
      <vt:lpstr>'10605'!Print_Area</vt:lpstr>
      <vt:lpstr>'10606'!Print_Area</vt:lpstr>
      <vt:lpstr>'10607'!Print_Area</vt:lpstr>
      <vt:lpstr>'10608'!Print_Area</vt:lpstr>
      <vt:lpstr>'10609'!Print_Area</vt:lpstr>
      <vt:lpstr>'10610'!Print_Area</vt:lpstr>
      <vt:lpstr>'10611'!Print_Area</vt:lpstr>
      <vt:lpstr>發布時間表!Print_Titles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2014-06-04T06:42:33Z</cp:lastPrinted>
  <dcterms:created xsi:type="dcterms:W3CDTF">2010-07-19T02:57:26Z</dcterms:created>
  <dcterms:modified xsi:type="dcterms:W3CDTF">2018-01-09T05:42:07Z</dcterms:modified>
</cp:coreProperties>
</file>